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fileSharing readOnlyRecommended="1" userName="Alain Tremblay" algorithmName="SHA-512" hashValue="lFL+mI7fp12lkWtZgsZrS1SwXksVWU/wgzU+mzRuaC8IOx8bvfGeiu9UpfsbSH6hX96pJWwxCbZdpwSQ5lY8Qw==" saltValue="TQIVE5JV1Rz5Z8C1mVWLAg==" spinCount="100000"/>
  <workbookPr codeName="ThisWorkbook" defaultThemeVersion="166925"/>
  <mc:AlternateContent xmlns:mc="http://schemas.openxmlformats.org/markup-compatibility/2006">
    <mc:Choice Requires="x15">
      <x15ac:absPath xmlns:x15ac="http://schemas.microsoft.com/office/spreadsheetml/2010/11/ac" url="C:\Users\atrembla\Downloads\"/>
    </mc:Choice>
  </mc:AlternateContent>
  <xr:revisionPtr revIDLastSave="0" documentId="13_ncr:10001_{6270F58E-D9EF-4A7C-8924-72350D44EC60}" xr6:coauthVersionLast="47" xr6:coauthVersionMax="47" xr10:uidLastSave="{00000000-0000-0000-0000-000000000000}"/>
  <bookViews>
    <workbookView xWindow="-110" yWindow="-110" windowWidth="19420" windowHeight="11620" xr2:uid="{E598D4CE-D417-4420-8D1C-5429F2BE4037}"/>
  </bookViews>
  <sheets>
    <sheet name="PLCOm2012race3L calculator" sheetId="1" r:id="rId1"/>
  </sheets>
  <definedNames>
    <definedName name="_xlnm._FilterDatabase" localSheetId="0" hidden="1">'PLCOm2012race3L calculator'!$B$4:$H$16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0" i="1" l="1"/>
  <c r="N9" i="1"/>
  <c r="H11" i="1" l="1"/>
  <c r="G11" i="1"/>
  <c r="E8" i="1" l="1"/>
  <c r="G15" i="1"/>
  <c r="G14" i="1"/>
  <c r="G13" i="1"/>
  <c r="G5" i="1"/>
  <c r="G12" i="1"/>
  <c r="B5" i="1"/>
  <c r="B6" i="1" s="1"/>
  <c r="B7" i="1" s="1"/>
  <c r="B8" i="1" s="1"/>
  <c r="B9" i="1" s="1"/>
  <c r="B10" i="1" s="1"/>
  <c r="B11" i="1" s="1"/>
  <c r="B12" i="1" s="1"/>
  <c r="B13" i="1" s="1"/>
  <c r="B14" i="1" s="1"/>
  <c r="B15" i="1" s="1"/>
  <c r="E10" i="1"/>
  <c r="G10" i="1" l="1"/>
  <c r="H14" i="1"/>
  <c r="H13" i="1"/>
  <c r="H15" i="1"/>
  <c r="H12" i="1"/>
  <c r="H10" i="1" l="1"/>
  <c r="H7" i="1"/>
  <c r="G7" i="1"/>
  <c r="G8" i="1"/>
  <c r="H6" i="1"/>
  <c r="G6" i="1"/>
  <c r="H5" i="1"/>
  <c r="H4" i="1"/>
  <c r="G4" i="1"/>
  <c r="G17" i="1" l="1"/>
  <c r="H17" i="1" s="1"/>
  <c r="D18" i="1" s="1"/>
  <c r="D19" i="1" s="1"/>
  <c r="R1" i="1" s="1"/>
</calcChain>
</file>

<file path=xl/sharedStrings.xml><?xml version="1.0" encoding="utf-8"?>
<sst xmlns="http://schemas.openxmlformats.org/spreadsheetml/2006/main" count="54" uniqueCount="49">
  <si>
    <t>How old are you (in full years)?</t>
  </si>
  <si>
    <t>Enter 
Values</t>
  </si>
  <si>
    <t>Centered or referent group</t>
  </si>
  <si>
    <t>Coefficient</t>
  </si>
  <si>
    <t>Contribution to estimate</t>
  </si>
  <si>
    <t xml:space="preserve">ORs </t>
  </si>
  <si>
    <t>nonlinear</t>
  </si>
  <si>
    <t>Probability of lung cancer in 6 years =</t>
  </si>
  <si>
    <t>Percent lung cancer risk in 6 years =</t>
  </si>
  <si>
    <t>Characteristics to be entered</t>
  </si>
  <si>
    <t>years</t>
  </si>
  <si>
    <r>
      <t xml:space="preserve">For how </t>
    </r>
    <r>
      <rPr>
        <b/>
        <sz val="14"/>
        <color rgb="FF212529"/>
        <rFont val="Arial"/>
        <family val="2"/>
      </rPr>
      <t>many years total</t>
    </r>
    <r>
      <rPr>
        <sz val="14"/>
        <color rgb="FF212529"/>
        <rFont val="Arial"/>
        <family val="2"/>
      </rPr>
      <t xml:space="preserve"> have you smoked cigarettes?</t>
    </r>
  </si>
  <si>
    <r>
      <t>On average,</t>
    </r>
    <r>
      <rPr>
        <b/>
        <sz val="14"/>
        <color rgb="FF212529"/>
        <rFont val="Arial"/>
        <family val="2"/>
      </rPr>
      <t xml:space="preserve"> how many cigarettes</t>
    </r>
    <r>
      <rPr>
        <sz val="14"/>
        <color rgb="FF212529"/>
        <rFont val="Arial"/>
        <family val="2"/>
      </rPr>
      <t xml:space="preserve"> do/did you smoke per day? </t>
    </r>
  </si>
  <si>
    <r>
      <t xml:space="preserve">make sure to enter </t>
    </r>
    <r>
      <rPr>
        <b/>
        <sz val="14"/>
        <color theme="0"/>
        <rFont val="Arial"/>
        <family val="2"/>
      </rPr>
      <t># cigarettes</t>
    </r>
    <r>
      <rPr>
        <sz val="14"/>
        <color theme="0"/>
        <rFont val="Arial"/>
        <family val="2"/>
      </rPr>
      <t xml:space="preserve"> smoked per day and not #packs</t>
    </r>
  </si>
  <si>
    <t>Pounds</t>
  </si>
  <si>
    <t>=</t>
  </si>
  <si>
    <t>Inches</t>
  </si>
  <si>
    <t>cm</t>
  </si>
  <si>
    <t>Units</t>
  </si>
  <si>
    <t>cigarettes</t>
  </si>
  <si>
    <t>kg</t>
  </si>
  <si>
    <t>Percent probability of lung cancer risk in 6 years =</t>
  </si>
  <si>
    <t>Outside range (low risk) of eligibility for the ALCSP</t>
  </si>
  <si>
    <r>
      <t xml:space="preserve">How many years ago did you </t>
    </r>
    <r>
      <rPr>
        <b/>
        <sz val="14"/>
        <color rgb="FF212529"/>
        <rFont val="Arial"/>
        <family val="2"/>
      </rPr>
      <t>quit smoking</t>
    </r>
    <r>
      <rPr>
        <sz val="14"/>
        <color rgb="FF212529"/>
        <rFont val="Arial"/>
        <family val="2"/>
      </rPr>
      <t xml:space="preserve"> for the last time? Enter 0 if smoking within past year.</t>
    </r>
  </si>
  <si>
    <r>
      <t xml:space="preserve">How much do you </t>
    </r>
    <r>
      <rPr>
        <b/>
        <sz val="14"/>
        <color rgb="FF212529"/>
        <rFont val="Arial"/>
        <family val="2"/>
      </rPr>
      <t>weigh</t>
    </r>
    <r>
      <rPr>
        <sz val="14"/>
        <color rgb="FF212529"/>
        <rFont val="Arial"/>
        <family val="2"/>
      </rPr>
      <t>? (kilograms) </t>
    </r>
  </si>
  <si>
    <r>
      <t>How</t>
    </r>
    <r>
      <rPr>
        <b/>
        <sz val="14"/>
        <color rgb="FF212529"/>
        <rFont val="Arial"/>
        <family val="2"/>
      </rPr>
      <t xml:space="preserve"> tall </t>
    </r>
    <r>
      <rPr>
        <sz val="14"/>
        <color rgb="FF212529"/>
        <rFont val="Arial"/>
        <family val="2"/>
      </rPr>
      <t>are you? (centimeters)</t>
    </r>
  </si>
  <si>
    <r>
      <t xml:space="preserve">Have you ever been told by a doctor that you have </t>
    </r>
    <r>
      <rPr>
        <b/>
        <sz val="14"/>
        <color theme="1"/>
        <rFont val="Arial"/>
        <family val="2"/>
      </rPr>
      <t>any</t>
    </r>
    <r>
      <rPr>
        <sz val="14"/>
        <color theme="1"/>
        <rFont val="Arial"/>
        <family val="2"/>
      </rPr>
      <t xml:space="preserve"> </t>
    </r>
    <r>
      <rPr>
        <b/>
        <sz val="14"/>
        <color theme="1"/>
        <rFont val="Arial"/>
        <family val="2"/>
      </rPr>
      <t>type of cancer</t>
    </r>
    <r>
      <rPr>
        <sz val="14"/>
        <color theme="1"/>
        <rFont val="Arial"/>
        <family val="2"/>
      </rPr>
      <t>?</t>
    </r>
  </si>
  <si>
    <r>
      <t>Does your</t>
    </r>
    <r>
      <rPr>
        <b/>
        <sz val="14"/>
        <color theme="1"/>
        <rFont val="Arial"/>
        <family val="2"/>
      </rPr>
      <t xml:space="preserve"> family (parent or sibling)</t>
    </r>
    <r>
      <rPr>
        <sz val="14"/>
        <color theme="1"/>
        <rFont val="Arial"/>
        <family val="2"/>
      </rPr>
      <t xml:space="preserve"> have a history of</t>
    </r>
    <r>
      <rPr>
        <b/>
        <sz val="14"/>
        <color theme="1"/>
        <rFont val="Arial"/>
        <family val="2"/>
      </rPr>
      <t xml:space="preserve"> lung cancer</t>
    </r>
    <r>
      <rPr>
        <sz val="14"/>
        <color theme="1"/>
        <rFont val="Arial"/>
        <family val="2"/>
      </rPr>
      <t>?</t>
    </r>
  </si>
  <si>
    <r>
      <t xml:space="preserve">Have you ever been told by your doctor that you have chronic pulmonary disease also known as </t>
    </r>
    <r>
      <rPr>
        <b/>
        <sz val="14"/>
        <color theme="1"/>
        <rFont val="Arial"/>
        <family val="2"/>
      </rPr>
      <t>COPD</t>
    </r>
    <r>
      <rPr>
        <sz val="14"/>
        <color theme="1"/>
        <rFont val="Arial"/>
        <family val="2"/>
      </rPr>
      <t xml:space="preserve"> (chronic bronchitis or </t>
    </r>
    <r>
      <rPr>
        <b/>
        <sz val="14"/>
        <color theme="1"/>
        <rFont val="Arial"/>
        <family val="2"/>
      </rPr>
      <t>emphysema</t>
    </r>
    <r>
      <rPr>
        <sz val="14"/>
        <color theme="1"/>
        <rFont val="Arial"/>
        <family val="2"/>
      </rPr>
      <t>)?</t>
    </r>
  </si>
  <si>
    <t>Options selected</t>
  </si>
  <si>
    <r>
      <t xml:space="preserve">Are you </t>
    </r>
    <r>
      <rPr>
        <b/>
        <sz val="14"/>
        <color theme="1"/>
        <rFont val="Arial"/>
        <family val="2"/>
      </rPr>
      <t>currently smoking</t>
    </r>
    <r>
      <rPr>
        <sz val="14"/>
        <color theme="1"/>
        <rFont val="Arial"/>
        <family val="2"/>
      </rPr>
      <t xml:space="preserve"> (any smoking in the past year)?</t>
    </r>
  </si>
  <si>
    <r>
      <t xml:space="preserve">What is the highest </t>
    </r>
    <r>
      <rPr>
        <b/>
        <sz val="14"/>
        <color theme="1"/>
        <rFont val="Arial"/>
        <family val="2"/>
      </rPr>
      <t>grade of school</t>
    </r>
    <r>
      <rPr>
        <sz val="14"/>
        <color theme="1"/>
        <rFont val="Arial"/>
        <family val="2"/>
      </rPr>
      <t xml:space="preserve"> you completed?
                                          Less than high school grad 
                                          High school grad
                                          Post high school training     
                                          Some University                 
                                          University grad                  
                                          Postgraduate/professional  </t>
    </r>
  </si>
  <si>
    <r>
      <rPr>
        <b/>
        <sz val="14"/>
        <color theme="1"/>
        <rFont val="Arial"/>
        <family val="2"/>
      </rPr>
      <t>How would you describe your race or ethnicity?</t>
    </r>
    <r>
      <rPr>
        <sz val="14"/>
        <color theme="1"/>
        <rFont val="Arial"/>
        <family val="2"/>
      </rPr>
      <t xml:space="preserve">
Any race or ethnicity other than Black or Indigenous
Black
Indigenous    
Prefer not to disclose       </t>
    </r>
  </si>
  <si>
    <t>Within range of eligibility for the ALCSP</t>
  </si>
  <si>
    <t>Patient name</t>
  </si>
  <si>
    <t>ULI:</t>
  </si>
  <si>
    <t xml:space="preserve">       Alberta Lung Cancer Screening Program (ALCSP) smart referral form</t>
  </si>
  <si>
    <t xml:space="preserve"> Please complete the form and fax (1-888-944-3388) it to Screening
Programs. </t>
  </si>
  <si>
    <t>Address</t>
  </si>
  <si>
    <t>Home phone
Cell phone</t>
  </si>
  <si>
    <t>email</t>
  </si>
  <si>
    <t>Referring
MD/NP
info / stamp</t>
  </si>
  <si>
    <t>CC Provider ID</t>
  </si>
  <si>
    <t>CC Department ID</t>
  </si>
  <si>
    <t>Examples may include but are not limited to: 
• Prior invasive cancer diagnosis active or present in the past 5 years unless curative treatment completed
• Severe heart or lung disease (NYHA III-IV, MMRC grade 3-4, requiring home oxygen).
• ECOG II-IV, inability to climb 2 flights of stairs
• Chest symptoms requiring evaluation or chest CT in the past 12 months</t>
  </si>
  <si>
    <t>All information contributes to the risk score. Please fill out as completely and accurately as possible. The demographic information collected below is used to calculate lung cancer risk and program eligibility. It will be used exclusively for this purpose and monitoring program implementation. Individuals may elect not to provide certain information and still be referred to the program. This may result in underestimating their personal risk and may impact their eligibility for screening.</t>
  </si>
  <si>
    <t>By sumitting this referral I confirm that this patient meets all the above referral inclusion/exclusion criteria and consents to a referral for lung cancer screening; please request LDCT examination if the criteria for screening are met.</t>
  </si>
  <si>
    <t>ALCSP Program Eligibility:
•	50 to 74 years of age &amp; 6 Year lung cancer risk ≥ 1.5%
•	No recent (&lt;12 month) CT scan of the chest or other requiring imaging on clinical grounds
•	Life expectancy of more than 10 years / absence of significant comorbidities that would preclude aggressive treatment if lung cancer were detected</t>
  </si>
  <si>
    <t>Ordering physician/NP 
signature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</si>
</sst>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000"/>
    <numFmt numFmtId="165" formatCode="0.0000"/>
    <numFmt numFmtId="166" formatCode="#,##0.0"/>
    <numFmt numFmtId="167" formatCode="0.000000000"/>
    <numFmt numFmtId="168" formatCode="0.0"/>
  </numFmts>
  <fonts count="18" x14ac:knownFonts="1">
    <font>
      <sz val="11"/>
      <color theme="1"/>
      <name val="Arial"/>
      <family val="2"/>
    </font>
    <font>
      <sz val="12"/>
      <color theme="1"/>
      <name val="Arial"/>
      <family val="2"/>
    </font>
    <font>
      <sz val="14"/>
      <color theme="1"/>
      <name val="Arial"/>
      <family val="2"/>
    </font>
    <font>
      <sz val="14"/>
      <color rgb="FF212529"/>
      <name val="Arial"/>
      <family val="2"/>
    </font>
    <font>
      <sz val="18"/>
      <color theme="1"/>
      <name val="Arial"/>
      <family val="2"/>
    </font>
    <font>
      <sz val="12"/>
      <color rgb="FF000000"/>
      <name val="Helvetica"/>
      <family val="2"/>
    </font>
    <font>
      <i/>
      <sz val="14"/>
      <color theme="1"/>
      <name val="Arial"/>
      <family val="2"/>
    </font>
    <font>
      <b/>
      <sz val="14"/>
      <color rgb="FF212529"/>
      <name val="Arial"/>
      <family val="2"/>
    </font>
    <font>
      <sz val="14"/>
      <color theme="0"/>
      <name val="Arial"/>
      <family val="2"/>
    </font>
    <font>
      <b/>
      <sz val="14"/>
      <color theme="0"/>
      <name val="Arial"/>
      <family val="2"/>
    </font>
    <font>
      <b/>
      <i/>
      <sz val="14"/>
      <color theme="0"/>
      <name val="Arial"/>
      <family val="2"/>
    </font>
    <font>
      <b/>
      <sz val="18"/>
      <color theme="1"/>
      <name val="Arial"/>
      <family val="2"/>
    </font>
    <font>
      <b/>
      <sz val="14"/>
      <color theme="1"/>
      <name val="Arial"/>
      <family val="2"/>
    </font>
    <font>
      <u/>
      <sz val="11"/>
      <color theme="10"/>
      <name val="Arial"/>
      <family val="2"/>
    </font>
    <font>
      <u/>
      <sz val="14"/>
      <color theme="10"/>
      <name val="Arial"/>
      <family val="2"/>
    </font>
    <font>
      <b/>
      <sz val="16"/>
      <color theme="1"/>
      <name val="Arial"/>
      <family val="2"/>
    </font>
    <font>
      <sz val="8"/>
      <color rgb="FF000000"/>
      <name val="Segoe UI"/>
      <family val="2"/>
    </font>
    <font>
      <sz val="16"/>
      <color theme="1"/>
      <name val="Arial"/>
      <family val="2"/>
    </font>
  </fonts>
  <fills count="6">
    <fill>
      <patternFill patternType="none"/>
    </fill>
    <fill>
      <patternFill patternType="gray125"/>
    </fill>
    <fill>
      <patternFill patternType="solid">
        <fgColor theme="6" tint="0.7999816888943144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rgb="FF00B05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bottom style="medium">
        <color indexed="64"/>
      </bottom>
      <diagonal/>
    </border>
  </borders>
  <cellStyleXfs count="2">
    <xf numFmtId="0" fontId="0" fillId="0" borderId="0"/>
    <xf numFmtId="0" fontId="13" fillId="0" borderId="0" applyNumberFormat="0" applyFill="0" applyBorder="0" applyAlignment="0" applyProtection="0"/>
  </cellStyleXfs>
  <cellXfs count="106">
    <xf numFmtId="0" fontId="0" fillId="0" borderId="0" xfId="0"/>
    <xf numFmtId="0" fontId="2" fillId="0" borderId="0" xfId="0" applyFont="1" applyAlignment="1" applyProtection="1">
      <alignment horizontal="center" vertical="center"/>
      <protection hidden="1"/>
    </xf>
    <xf numFmtId="164" fontId="2" fillId="0" borderId="0" xfId="0" applyNumberFormat="1" applyFont="1" applyAlignment="1" applyProtection="1">
      <alignment horizontal="center" vertical="center"/>
      <protection hidden="1"/>
    </xf>
    <xf numFmtId="0" fontId="2" fillId="0" borderId="1" xfId="0" applyFont="1" applyBorder="1" applyAlignment="1" applyProtection="1">
      <alignment horizontal="center" vertical="center"/>
      <protection hidden="1"/>
    </xf>
    <xf numFmtId="2" fontId="2" fillId="0" borderId="1" xfId="0" applyNumberFormat="1" applyFont="1" applyBorder="1" applyAlignment="1" applyProtection="1">
      <alignment horizontal="center" vertical="center"/>
      <protection hidden="1"/>
    </xf>
    <xf numFmtId="167" fontId="2" fillId="0" borderId="0" xfId="0" applyNumberFormat="1" applyFont="1" applyAlignment="1" applyProtection="1">
      <alignment horizontal="center" vertical="center"/>
      <protection hidden="1"/>
    </xf>
    <xf numFmtId="165" fontId="2" fillId="0" borderId="0" xfId="0" applyNumberFormat="1" applyFont="1" applyAlignment="1" applyProtection="1">
      <alignment horizontal="center" vertical="center"/>
      <protection hidden="1"/>
    </xf>
    <xf numFmtId="10" fontId="2" fillId="0" borderId="0" xfId="0" applyNumberFormat="1" applyFont="1" applyAlignment="1" applyProtection="1">
      <alignment horizontal="center" vertical="center"/>
      <protection hidden="1"/>
    </xf>
    <xf numFmtId="0" fontId="2" fillId="0" borderId="2" xfId="0" applyFont="1" applyBorder="1" applyAlignment="1" applyProtection="1">
      <alignment horizontal="center" vertical="center"/>
      <protection hidden="1"/>
    </xf>
    <xf numFmtId="166" fontId="2" fillId="0" borderId="2" xfId="0" applyNumberFormat="1" applyFont="1" applyBorder="1" applyAlignment="1" applyProtection="1">
      <alignment horizontal="center" vertical="center"/>
      <protection hidden="1"/>
    </xf>
    <xf numFmtId="0" fontId="2" fillId="0" borderId="0" xfId="0" applyFont="1" applyAlignment="1" applyProtection="1">
      <alignment horizontal="center" vertical="center" wrapText="1"/>
      <protection hidden="1"/>
    </xf>
    <xf numFmtId="164" fontId="2" fillId="0" borderId="0" xfId="0" applyNumberFormat="1" applyFont="1" applyAlignment="1" applyProtection="1">
      <alignment horizontal="center" vertical="center" wrapText="1"/>
      <protection hidden="1"/>
    </xf>
    <xf numFmtId="1" fontId="2" fillId="0" borderId="4" xfId="0" applyNumberFormat="1" applyFont="1" applyBorder="1" applyAlignment="1" applyProtection="1">
      <alignment horizontal="center" vertical="center"/>
      <protection hidden="1"/>
    </xf>
    <xf numFmtId="164" fontId="2" fillId="0" borderId="4" xfId="0" applyNumberFormat="1" applyFont="1" applyBorder="1" applyAlignment="1" applyProtection="1">
      <alignment horizontal="center" vertical="center"/>
      <protection hidden="1"/>
    </xf>
    <xf numFmtId="164" fontId="2" fillId="0" borderId="7" xfId="0" applyNumberFormat="1" applyFont="1" applyBorder="1" applyAlignment="1" applyProtection="1">
      <alignment horizontal="center" vertical="center"/>
      <protection hidden="1"/>
    </xf>
    <xf numFmtId="0" fontId="2" fillId="0" borderId="16" xfId="0" applyFont="1" applyBorder="1" applyAlignment="1" applyProtection="1">
      <alignment horizontal="center" vertical="center"/>
      <protection hidden="1"/>
    </xf>
    <xf numFmtId="0" fontId="2" fillId="0" borderId="15" xfId="0" applyFont="1" applyBorder="1" applyAlignment="1" applyProtection="1">
      <alignment horizontal="center" vertical="center"/>
      <protection hidden="1"/>
    </xf>
    <xf numFmtId="2" fontId="2" fillId="0" borderId="15" xfId="0" applyNumberFormat="1" applyFont="1" applyBorder="1" applyAlignment="1" applyProtection="1">
      <alignment horizontal="center" vertical="center"/>
      <protection hidden="1"/>
    </xf>
    <xf numFmtId="0" fontId="2" fillId="0" borderId="17" xfId="0" applyFont="1" applyBorder="1" applyAlignment="1" applyProtection="1">
      <alignment horizontal="center" vertical="center"/>
      <protection hidden="1"/>
    </xf>
    <xf numFmtId="0" fontId="6" fillId="0" borderId="19" xfId="0" applyFont="1" applyBorder="1" applyAlignment="1" applyProtection="1">
      <alignment horizontal="center" vertical="center" wrapText="1"/>
      <protection hidden="1"/>
    </xf>
    <xf numFmtId="0" fontId="6" fillId="0" borderId="13" xfId="0" applyFont="1" applyBorder="1" applyAlignment="1" applyProtection="1">
      <alignment horizontal="center" vertical="center"/>
      <protection hidden="1"/>
    </xf>
    <xf numFmtId="0" fontId="6" fillId="0" borderId="13" xfId="0" applyFont="1" applyBorder="1" applyAlignment="1" applyProtection="1">
      <alignment horizontal="center" vertical="center" wrapText="1"/>
      <protection hidden="1"/>
    </xf>
    <xf numFmtId="2" fontId="6" fillId="0" borderId="13" xfId="0" quotePrefix="1" applyNumberFormat="1" applyFont="1" applyBorder="1" applyAlignment="1" applyProtection="1">
      <alignment horizontal="center" vertical="center"/>
      <protection hidden="1"/>
    </xf>
    <xf numFmtId="1" fontId="6" fillId="3" borderId="12" xfId="0" applyNumberFormat="1" applyFont="1" applyFill="1" applyBorder="1" applyAlignment="1" applyProtection="1">
      <alignment horizontal="center" vertical="center"/>
      <protection hidden="1"/>
    </xf>
    <xf numFmtId="0" fontId="4" fillId="0" borderId="0" xfId="0" applyFont="1" applyAlignment="1">
      <alignment horizontal="center" vertical="center"/>
    </xf>
    <xf numFmtId="0" fontId="2" fillId="0" borderId="10" xfId="0" applyFont="1" applyBorder="1" applyAlignment="1">
      <alignment horizontal="center" vertical="center"/>
    </xf>
    <xf numFmtId="0" fontId="2" fillId="0" borderId="0" xfId="0" applyFont="1" applyAlignment="1">
      <alignment horizontal="center" vertical="center"/>
    </xf>
    <xf numFmtId="0" fontId="10" fillId="0" borderId="9" xfId="0" applyFont="1" applyBorder="1" applyAlignment="1">
      <alignment horizontal="left"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2" borderId="18" xfId="0" applyFont="1" applyFill="1" applyBorder="1" applyAlignment="1">
      <alignment horizontal="center" vertical="center"/>
    </xf>
    <xf numFmtId="0" fontId="6" fillId="2" borderId="13" xfId="0" applyFont="1" applyFill="1" applyBorder="1" applyAlignment="1">
      <alignment horizontal="center" vertical="center" wrapText="1"/>
    </xf>
    <xf numFmtId="0" fontId="6" fillId="0" borderId="0" xfId="0" applyFont="1" applyAlignment="1">
      <alignment horizontal="center" vertical="center"/>
    </xf>
    <xf numFmtId="0" fontId="2" fillId="0" borderId="14" xfId="0" applyFont="1" applyBorder="1" applyAlignment="1">
      <alignment horizontal="center" vertical="center"/>
    </xf>
    <xf numFmtId="0" fontId="3" fillId="0" borderId="15" xfId="0" applyFont="1" applyBorder="1" applyAlignment="1">
      <alignment horizontal="left" vertical="center" wrapText="1"/>
    </xf>
    <xf numFmtId="0" fontId="8" fillId="0" borderId="0" xfId="0" applyFont="1" applyAlignment="1">
      <alignment horizontal="left" vertical="center"/>
    </xf>
    <xf numFmtId="0" fontId="2" fillId="0" borderId="3" xfId="0" applyFont="1" applyBorder="1" applyAlignment="1">
      <alignment horizontal="center" vertical="center"/>
    </xf>
    <xf numFmtId="0" fontId="2" fillId="0" borderId="1" xfId="0" applyFont="1" applyBorder="1" applyAlignment="1">
      <alignment horizontal="left" vertical="center" wrapText="1"/>
    </xf>
    <xf numFmtId="0" fontId="3" fillId="0" borderId="1" xfId="0" applyFont="1" applyBorder="1" applyAlignment="1">
      <alignment horizontal="left" vertical="center" wrapText="1"/>
    </xf>
    <xf numFmtId="0" fontId="2" fillId="0" borderId="9" xfId="0" applyFont="1" applyBorder="1" applyAlignment="1">
      <alignment horizontal="center" vertical="center"/>
    </xf>
    <xf numFmtId="168" fontId="2" fillId="0" borderId="10" xfId="0" applyNumberFormat="1" applyFont="1" applyBorder="1" applyAlignment="1">
      <alignment horizontal="center" vertical="center"/>
    </xf>
    <xf numFmtId="0" fontId="2" fillId="0" borderId="11"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left" vertical="center" wrapText="1"/>
    </xf>
    <xf numFmtId="0" fontId="2" fillId="0" borderId="0" xfId="0" applyFont="1" applyAlignment="1">
      <alignment horizontal="left" vertical="center"/>
    </xf>
    <xf numFmtId="0" fontId="2" fillId="0" borderId="0" xfId="0" applyFont="1" applyAlignment="1">
      <alignment horizontal="center" vertical="center" wrapText="1"/>
    </xf>
    <xf numFmtId="0" fontId="8" fillId="0" borderId="0" xfId="0" applyFont="1" applyAlignment="1">
      <alignment horizontal="center" vertical="center" wrapText="1"/>
    </xf>
    <xf numFmtId="165" fontId="8" fillId="0" borderId="0" xfId="0" applyNumberFormat="1" applyFont="1" applyAlignment="1">
      <alignment horizontal="center" vertical="center"/>
    </xf>
    <xf numFmtId="10" fontId="8" fillId="0" borderId="0" xfId="0" applyNumberFormat="1" applyFont="1" applyAlignment="1">
      <alignment horizontal="center" vertical="center"/>
    </xf>
    <xf numFmtId="0" fontId="14" fillId="0" borderId="0" xfId="1" applyFont="1" applyAlignment="1" applyProtection="1">
      <alignment horizontal="left" vertical="center"/>
    </xf>
    <xf numFmtId="0" fontId="1" fillId="0" borderId="0" xfId="0" quotePrefix="1" applyFont="1" applyAlignment="1">
      <alignment horizontal="left" vertical="center"/>
    </xf>
    <xf numFmtId="0" fontId="1" fillId="0" borderId="0" xfId="0" applyFont="1" applyAlignment="1">
      <alignment horizontal="left" vertical="center"/>
    </xf>
    <xf numFmtId="0" fontId="5" fillId="0" borderId="0" xfId="0" applyFont="1"/>
    <xf numFmtId="0" fontId="2" fillId="0" borderId="1" xfId="0" applyFont="1" applyBorder="1" applyAlignment="1" applyProtection="1">
      <alignment horizontal="center" vertical="center"/>
      <protection locked="0"/>
    </xf>
    <xf numFmtId="0" fontId="2" fillId="3" borderId="8" xfId="0" applyFont="1" applyFill="1" applyBorder="1" applyAlignment="1" applyProtection="1">
      <alignment horizontal="center" vertical="center"/>
      <protection locked="0"/>
    </xf>
    <xf numFmtId="0" fontId="11" fillId="0" borderId="0" xfId="0" applyFont="1" applyAlignment="1">
      <alignment horizontal="right" vertical="center" wrapText="1"/>
    </xf>
    <xf numFmtId="0" fontId="6" fillId="0" borderId="1" xfId="0" applyFont="1" applyBorder="1" applyAlignment="1" applyProtection="1">
      <alignment horizontal="center" vertical="center" wrapText="1"/>
      <protection hidden="1"/>
    </xf>
    <xf numFmtId="0" fontId="2" fillId="0" borderId="1" xfId="0" applyFont="1" applyBorder="1" applyAlignment="1">
      <alignment horizontal="right" vertical="center" wrapText="1" indent="1"/>
    </xf>
    <xf numFmtId="0" fontId="2" fillId="4" borderId="15" xfId="0" applyFont="1" applyFill="1" applyBorder="1" applyAlignment="1" applyProtection="1">
      <alignment horizontal="center" vertical="center"/>
      <protection locked="0"/>
    </xf>
    <xf numFmtId="1" fontId="2" fillId="4" borderId="1" xfId="0" applyNumberFormat="1" applyFont="1" applyFill="1" applyBorder="1" applyAlignment="1" applyProtection="1">
      <alignment horizontal="center" vertical="center"/>
      <protection locked="0"/>
    </xf>
    <xf numFmtId="0" fontId="2" fillId="4" borderId="1" xfId="0" applyFont="1" applyFill="1" applyBorder="1" applyAlignment="1" applyProtection="1">
      <alignment horizontal="center" vertical="center"/>
      <protection locked="0"/>
    </xf>
    <xf numFmtId="0" fontId="2" fillId="4" borderId="2" xfId="0" applyFont="1" applyFill="1" applyBorder="1" applyAlignment="1" applyProtection="1">
      <alignment horizontal="center" vertical="center"/>
      <protection hidden="1"/>
    </xf>
    <xf numFmtId="1" fontId="2" fillId="4" borderId="6" xfId="0" applyNumberFormat="1" applyFont="1" applyFill="1" applyBorder="1" applyAlignment="1" applyProtection="1">
      <alignment horizontal="center" vertical="center"/>
      <protection locked="0"/>
    </xf>
    <xf numFmtId="0" fontId="6" fillId="4" borderId="13" xfId="0" applyFont="1" applyFill="1" applyBorder="1" applyAlignment="1">
      <alignment horizontal="center" vertical="center" wrapText="1"/>
    </xf>
    <xf numFmtId="0" fontId="15" fillId="5" borderId="9" xfId="0" applyFont="1" applyFill="1" applyBorder="1" applyAlignment="1">
      <alignment horizontal="left" vertical="center"/>
    </xf>
    <xf numFmtId="0" fontId="2" fillId="5" borderId="10" xfId="0" applyFont="1" applyFill="1" applyBorder="1" applyAlignment="1">
      <alignment horizontal="center" vertical="center"/>
    </xf>
    <xf numFmtId="10" fontId="15" fillId="5" borderId="11" xfId="0" applyNumberFormat="1" applyFont="1" applyFill="1" applyBorder="1" applyAlignment="1">
      <alignment horizontal="center" vertical="center"/>
    </xf>
    <xf numFmtId="0" fontId="2" fillId="0" borderId="23" xfId="0" applyFont="1" applyBorder="1" applyAlignment="1">
      <alignment horizontal="left" vertical="center"/>
    </xf>
    <xf numFmtId="0" fontId="2" fillId="0" borderId="5" xfId="0" applyFont="1" applyBorder="1" applyAlignment="1">
      <alignment horizontal="center" vertical="center" wrapText="1"/>
    </xf>
    <xf numFmtId="0" fontId="2" fillId="0" borderId="0" xfId="0" applyFont="1" applyAlignment="1">
      <alignment vertical="center" wrapText="1"/>
    </xf>
    <xf numFmtId="0" fontId="17" fillId="0" borderId="0" xfId="0" applyFont="1" applyAlignment="1">
      <alignment vertical="center" wrapText="1"/>
    </xf>
    <xf numFmtId="1" fontId="2" fillId="4" borderId="8" xfId="0" applyNumberFormat="1" applyFont="1" applyFill="1" applyBorder="1" applyAlignment="1" applyProtection="1">
      <alignment horizontal="center" vertical="center"/>
      <protection locked="0"/>
    </xf>
    <xf numFmtId="0" fontId="2" fillId="4" borderId="24" xfId="0" applyFont="1" applyFill="1" applyBorder="1" applyAlignment="1" applyProtection="1">
      <alignment horizontal="center" vertical="center"/>
      <protection locked="0"/>
    </xf>
    <xf numFmtId="0" fontId="2" fillId="4" borderId="7" xfId="0" applyFont="1" applyFill="1" applyBorder="1" applyAlignment="1" applyProtection="1">
      <alignment horizontal="center" vertical="center"/>
      <protection locked="0"/>
    </xf>
    <xf numFmtId="0" fontId="0" fillId="0" borderId="0" xfId="0" applyAlignment="1">
      <alignment vertical="center" wrapText="1"/>
    </xf>
    <xf numFmtId="0" fontId="1" fillId="0" borderId="20" xfId="0" applyFont="1" applyBorder="1" applyAlignment="1">
      <alignment horizontal="left" vertical="center" wrapText="1"/>
    </xf>
    <xf numFmtId="0" fontId="0" fillId="0" borderId="0" xfId="0" applyAlignment="1">
      <alignment horizontal="left" vertical="center" wrapText="1"/>
    </xf>
    <xf numFmtId="0" fontId="0" fillId="0" borderId="0" xfId="0" applyAlignment="1">
      <alignment horizontal="left" vertical="top" wrapText="1" indent="2"/>
    </xf>
    <xf numFmtId="0" fontId="14" fillId="0" borderId="0" xfId="1" applyFont="1" applyAlignment="1" applyProtection="1">
      <alignment horizontal="center" vertical="center" wrapText="1"/>
    </xf>
    <xf numFmtId="0" fontId="14" fillId="0" borderId="0" xfId="1" applyFont="1" applyAlignment="1" applyProtection="1">
      <alignment horizontal="center" vertical="center"/>
    </xf>
    <xf numFmtId="0" fontId="11" fillId="0" borderId="0" xfId="0" applyFont="1" applyAlignment="1">
      <alignment horizontal="center" vertical="center" wrapText="1"/>
    </xf>
    <xf numFmtId="0" fontId="2" fillId="4" borderId="21" xfId="0" applyFont="1" applyFill="1" applyBorder="1" applyAlignment="1" applyProtection="1">
      <alignment horizontal="left" vertical="center"/>
      <protection locked="0"/>
    </xf>
    <xf numFmtId="0" fontId="2" fillId="4" borderId="20" xfId="0" applyFont="1" applyFill="1" applyBorder="1" applyAlignment="1" applyProtection="1">
      <alignment horizontal="left" vertical="center"/>
      <protection locked="0"/>
    </xf>
    <xf numFmtId="0" fontId="2" fillId="4" borderId="22" xfId="0" applyFont="1" applyFill="1" applyBorder="1" applyAlignment="1" applyProtection="1">
      <alignment horizontal="left" vertical="center"/>
      <protection locked="0"/>
    </xf>
    <xf numFmtId="0" fontId="2" fillId="4" borderId="9" xfId="0" applyFont="1" applyFill="1" applyBorder="1" applyAlignment="1" applyProtection="1">
      <alignment horizontal="center" vertical="center"/>
      <protection locked="0"/>
    </xf>
    <xf numFmtId="0" fontId="2" fillId="4" borderId="10" xfId="0" applyFont="1" applyFill="1" applyBorder="1" applyAlignment="1" applyProtection="1">
      <alignment horizontal="center" vertical="center"/>
      <protection locked="0"/>
    </xf>
    <xf numFmtId="0" fontId="2" fillId="4" borderId="11" xfId="0" applyFont="1" applyFill="1" applyBorder="1" applyAlignment="1" applyProtection="1">
      <alignment horizontal="center" vertical="center"/>
      <protection locked="0"/>
    </xf>
    <xf numFmtId="0" fontId="2" fillId="0" borderId="21" xfId="0" applyFont="1" applyBorder="1" applyAlignment="1" applyProtection="1">
      <alignment horizontal="center" vertical="center" wrapText="1"/>
      <protection locked="0"/>
    </xf>
    <xf numFmtId="0" fontId="2" fillId="0" borderId="22" xfId="0" applyFont="1" applyBorder="1" applyAlignment="1" applyProtection="1">
      <alignment horizontal="center" vertical="center" wrapText="1"/>
      <protection locked="0"/>
    </xf>
    <xf numFmtId="0" fontId="2" fillId="0" borderId="20" xfId="0" applyFont="1" applyBorder="1" applyAlignment="1">
      <alignment horizontal="center" vertical="center"/>
    </xf>
    <xf numFmtId="0" fontId="2" fillId="0" borderId="22" xfId="0" applyFont="1" applyBorder="1" applyAlignment="1">
      <alignment horizontal="center" vertical="center"/>
    </xf>
    <xf numFmtId="0" fontId="2" fillId="0" borderId="0" xfId="0" applyFont="1" applyAlignment="1">
      <alignment horizontal="center" vertical="center"/>
    </xf>
    <xf numFmtId="0" fontId="2" fillId="0" borderId="27" xfId="0" applyFont="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17" fillId="0" borderId="28" xfId="0" applyFont="1" applyBorder="1" applyAlignment="1">
      <alignment horizontal="left" vertical="center" wrapText="1"/>
    </xf>
    <xf numFmtId="0" fontId="2" fillId="4" borderId="25" xfId="0" applyFont="1" applyFill="1" applyBorder="1" applyAlignment="1" applyProtection="1">
      <alignment horizontal="center" vertical="top"/>
      <protection locked="0"/>
    </xf>
    <xf numFmtId="0" fontId="2" fillId="4" borderId="26" xfId="0" applyFont="1" applyFill="1" applyBorder="1" applyAlignment="1" applyProtection="1">
      <alignment horizontal="center" vertical="top"/>
      <protection locked="0"/>
    </xf>
    <xf numFmtId="0" fontId="10" fillId="0" borderId="9" xfId="0" applyFont="1" applyBorder="1" applyAlignment="1">
      <alignment horizontal="left" vertical="center"/>
    </xf>
    <xf numFmtId="0" fontId="10" fillId="0" borderId="10" xfId="0" applyFont="1" applyBorder="1" applyAlignment="1">
      <alignment horizontal="left" vertical="center"/>
    </xf>
    <xf numFmtId="0" fontId="2" fillId="0" borderId="0" xfId="0" applyFont="1" applyAlignment="1">
      <alignment horizontal="center" vertical="center" wrapText="1"/>
    </xf>
    <xf numFmtId="0" fontId="12" fillId="4" borderId="9" xfId="0" applyFont="1" applyFill="1" applyBorder="1" applyAlignment="1" applyProtection="1">
      <alignment horizontal="center" vertical="center"/>
      <protection locked="0"/>
    </xf>
    <xf numFmtId="0" fontId="12" fillId="4" borderId="10" xfId="0" applyFont="1" applyFill="1" applyBorder="1" applyAlignment="1" applyProtection="1">
      <alignment horizontal="center" vertical="center"/>
      <protection locked="0"/>
    </xf>
    <xf numFmtId="0" fontId="2" fillId="0" borderId="20" xfId="0" applyFont="1" applyBorder="1" applyAlignment="1">
      <alignment horizontal="center" vertical="center" wrapText="1"/>
    </xf>
    <xf numFmtId="0" fontId="8" fillId="0" borderId="25" xfId="0" applyFont="1" applyBorder="1" applyAlignment="1">
      <alignment horizontal="left" vertical="center" wrapText="1"/>
    </xf>
    <xf numFmtId="0" fontId="8" fillId="0" borderId="28" xfId="0" applyFont="1" applyBorder="1" applyAlignment="1">
      <alignment horizontal="left" vertical="center" wrapText="1"/>
    </xf>
  </cellXfs>
  <cellStyles count="2">
    <cellStyle name="Hyperlink" xfId="1" builtinId="8"/>
    <cellStyle name="Normal" xfId="0" builtinId="0"/>
  </cellStyles>
  <dxfs count="7">
    <dxf>
      <font>
        <color theme="5" tint="-0.24994659260841701"/>
      </font>
    </dxf>
    <dxf>
      <font>
        <color theme="9" tint="-0.499984740745262"/>
      </font>
    </dxf>
    <dxf>
      <font>
        <color rgb="FFFF0000"/>
      </font>
    </dxf>
    <dxf>
      <fill>
        <patternFill>
          <bgColor theme="0"/>
        </patternFill>
      </fill>
    </dxf>
    <dxf>
      <font>
        <color rgb="FFFF0000"/>
      </font>
    </dxf>
    <dxf>
      <font>
        <color rgb="FFFF0000"/>
      </font>
    </dxf>
    <dxf>
      <fill>
        <patternFill>
          <bgColor theme="0"/>
        </patternFill>
      </fill>
    </dxf>
  </dxfs>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Radio" firstButton="1" fmlaLink="$I$15"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Radio" firstButton="1" fmlaLink="$I$12"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firstButton="1" fmlaLink="$I$5" lockText="1"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Radio" firstButton="1" fmlaLink="$I$11"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Radio" firstButton="1" fmlaLink="$I$13"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Radio" firstButton="1" fmlaLink="$I$14" lockText="1" noThreeD="1"/>
</file>

<file path=xl/ctrlProps/ctrlProp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508000</xdr:colOff>
      <xdr:row>0</xdr:row>
      <xdr:rowOff>81643</xdr:rowOff>
    </xdr:from>
    <xdr:to>
      <xdr:col>10</xdr:col>
      <xdr:colOff>644073</xdr:colOff>
      <xdr:row>1</xdr:row>
      <xdr:rowOff>25412</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6150429" y="81643"/>
          <a:ext cx="2032001" cy="714840"/>
        </a:xfrm>
        <a:prstGeom prst="rect">
          <a:avLst/>
        </a:prstGeom>
      </xdr:spPr>
    </xdr:pic>
    <xdr:clientData/>
  </xdr:twoCellAnchor>
  <xdr:twoCellAnchor editAs="oneCell">
    <xdr:from>
      <xdr:col>0</xdr:col>
      <xdr:colOff>54429</xdr:colOff>
      <xdr:row>0</xdr:row>
      <xdr:rowOff>68038</xdr:rowOff>
    </xdr:from>
    <xdr:to>
      <xdr:col>2</xdr:col>
      <xdr:colOff>651152</xdr:colOff>
      <xdr:row>0</xdr:row>
      <xdr:rowOff>743857</xdr:rowOff>
    </xdr:to>
    <xdr:pic>
      <xdr:nvPicPr>
        <xdr:cNvPr id="3" name="Picture 2" descr="screenin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429" y="68038"/>
          <a:ext cx="1594580" cy="675819"/>
        </a:xfrm>
        <a:prstGeom prst="rect">
          <a:avLst/>
        </a:prstGeom>
        <a:solidFill>
          <a:schemeClr val="accent1">
            <a:lumMod val="50000"/>
          </a:schemeClr>
        </a:solidFill>
      </xdr:spPr>
    </xdr:pic>
    <xdr:clientData/>
  </xdr:twoCellAnchor>
  <mc:AlternateContent xmlns:mc="http://schemas.openxmlformats.org/markup-compatibility/2006">
    <mc:Choice xmlns:a14="http://schemas.microsoft.com/office/drawing/2010/main" Requires="a14">
      <xdr:twoCellAnchor editAs="absolute">
        <xdr:from>
          <xdr:col>3</xdr:col>
          <xdr:colOff>0</xdr:colOff>
          <xdr:row>3</xdr:row>
          <xdr:rowOff>355600</xdr:rowOff>
        </xdr:from>
        <xdr:to>
          <xdr:col>3</xdr:col>
          <xdr:colOff>704850</xdr:colOff>
          <xdr:row>4</xdr:row>
          <xdr:rowOff>800100</xdr:rowOff>
        </xdr:to>
        <xdr:sp macro="" textlink="">
          <xdr:nvSpPr>
            <xdr:cNvPr id="1025" name="Group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4</xdr:row>
          <xdr:rowOff>247650</xdr:rowOff>
        </xdr:from>
        <xdr:to>
          <xdr:col>3</xdr:col>
          <xdr:colOff>641350</xdr:colOff>
          <xdr:row>4</xdr:row>
          <xdr:rowOff>482600</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4</xdr:row>
          <xdr:rowOff>514350</xdr:rowOff>
        </xdr:from>
        <xdr:to>
          <xdr:col>3</xdr:col>
          <xdr:colOff>641350</xdr:colOff>
          <xdr:row>4</xdr:row>
          <xdr:rowOff>704850</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0</xdr:colOff>
          <xdr:row>11</xdr:row>
          <xdr:rowOff>1784350</xdr:rowOff>
        </xdr:from>
        <xdr:to>
          <xdr:col>3</xdr:col>
          <xdr:colOff>704850</xdr:colOff>
          <xdr:row>12</xdr:row>
          <xdr:rowOff>996950</xdr:rowOff>
        </xdr:to>
        <xdr:sp macro="" textlink="">
          <xdr:nvSpPr>
            <xdr:cNvPr id="1030" name="Group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12</xdr:row>
          <xdr:rowOff>247650</xdr:rowOff>
        </xdr:from>
        <xdr:to>
          <xdr:col>3</xdr:col>
          <xdr:colOff>641350</xdr:colOff>
          <xdr:row>12</xdr:row>
          <xdr:rowOff>482600</xdr:rowOff>
        </xdr:to>
        <xdr:sp macro="" textlink="">
          <xdr:nvSpPr>
            <xdr:cNvPr id="1031" name="Option Butto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12</xdr:row>
          <xdr:rowOff>508000</xdr:rowOff>
        </xdr:from>
        <xdr:to>
          <xdr:col>3</xdr:col>
          <xdr:colOff>641350</xdr:colOff>
          <xdr:row>12</xdr:row>
          <xdr:rowOff>723900</xdr:rowOff>
        </xdr:to>
        <xdr:sp macro="" textlink="">
          <xdr:nvSpPr>
            <xdr:cNvPr id="1032" name="Option Button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0</xdr:colOff>
          <xdr:row>12</xdr:row>
          <xdr:rowOff>996950</xdr:rowOff>
        </xdr:from>
        <xdr:to>
          <xdr:col>3</xdr:col>
          <xdr:colOff>704850</xdr:colOff>
          <xdr:row>14</xdr:row>
          <xdr:rowOff>0</xdr:rowOff>
        </xdr:to>
        <xdr:sp macro="" textlink="">
          <xdr:nvSpPr>
            <xdr:cNvPr id="1033" name="Group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222250</xdr:colOff>
          <xdr:row>13</xdr:row>
          <xdr:rowOff>260350</xdr:rowOff>
        </xdr:from>
        <xdr:to>
          <xdr:col>3</xdr:col>
          <xdr:colOff>641350</xdr:colOff>
          <xdr:row>13</xdr:row>
          <xdr:rowOff>482600</xdr:rowOff>
        </xdr:to>
        <xdr:sp macro="" textlink="">
          <xdr:nvSpPr>
            <xdr:cNvPr id="1034" name="Option Button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222250</xdr:colOff>
          <xdr:row>13</xdr:row>
          <xdr:rowOff>533400</xdr:rowOff>
        </xdr:from>
        <xdr:to>
          <xdr:col>3</xdr:col>
          <xdr:colOff>641350</xdr:colOff>
          <xdr:row>13</xdr:row>
          <xdr:rowOff>755650</xdr:rowOff>
        </xdr:to>
        <xdr:sp macro="" textlink="">
          <xdr:nvSpPr>
            <xdr:cNvPr id="1036" name="Option Button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0</xdr:colOff>
          <xdr:row>14</xdr:row>
          <xdr:rowOff>0</xdr:rowOff>
        </xdr:from>
        <xdr:to>
          <xdr:col>3</xdr:col>
          <xdr:colOff>704850</xdr:colOff>
          <xdr:row>14</xdr:row>
          <xdr:rowOff>1263650</xdr:rowOff>
        </xdr:to>
        <xdr:sp macro="" textlink="">
          <xdr:nvSpPr>
            <xdr:cNvPr id="1037" name="Group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196850</xdr:colOff>
          <xdr:row>14</xdr:row>
          <xdr:rowOff>336550</xdr:rowOff>
        </xdr:from>
        <xdr:to>
          <xdr:col>3</xdr:col>
          <xdr:colOff>628650</xdr:colOff>
          <xdr:row>14</xdr:row>
          <xdr:rowOff>571500</xdr:rowOff>
        </xdr:to>
        <xdr:sp macro="" textlink="">
          <xdr:nvSpPr>
            <xdr:cNvPr id="1038" name="Option Button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196850</xdr:colOff>
          <xdr:row>14</xdr:row>
          <xdr:rowOff>609600</xdr:rowOff>
        </xdr:from>
        <xdr:to>
          <xdr:col>3</xdr:col>
          <xdr:colOff>628650</xdr:colOff>
          <xdr:row>14</xdr:row>
          <xdr:rowOff>819150</xdr:rowOff>
        </xdr:to>
        <xdr:sp macro="" textlink="">
          <xdr:nvSpPr>
            <xdr:cNvPr id="1039" name="Option Button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0</xdr:colOff>
          <xdr:row>10</xdr:row>
          <xdr:rowOff>1231900</xdr:rowOff>
        </xdr:from>
        <xdr:to>
          <xdr:col>3</xdr:col>
          <xdr:colOff>704850</xdr:colOff>
          <xdr:row>11</xdr:row>
          <xdr:rowOff>1784350</xdr:rowOff>
        </xdr:to>
        <xdr:sp macro="" textlink="">
          <xdr:nvSpPr>
            <xdr:cNvPr id="1040" name="Group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11</xdr:row>
          <xdr:rowOff>342900</xdr:rowOff>
        </xdr:from>
        <xdr:to>
          <xdr:col>3</xdr:col>
          <xdr:colOff>374650</xdr:colOff>
          <xdr:row>11</xdr:row>
          <xdr:rowOff>552450</xdr:rowOff>
        </xdr:to>
        <xdr:sp macro="" textlink="">
          <xdr:nvSpPr>
            <xdr:cNvPr id="1041" name="Option Button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11</xdr:row>
          <xdr:rowOff>571500</xdr:rowOff>
        </xdr:from>
        <xdr:to>
          <xdr:col>3</xdr:col>
          <xdr:colOff>374650</xdr:colOff>
          <xdr:row>11</xdr:row>
          <xdr:rowOff>800100</xdr:rowOff>
        </xdr:to>
        <xdr:sp macro="" textlink="">
          <xdr:nvSpPr>
            <xdr:cNvPr id="1042" name="Option Button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11</xdr:row>
          <xdr:rowOff>800100</xdr:rowOff>
        </xdr:from>
        <xdr:to>
          <xdr:col>3</xdr:col>
          <xdr:colOff>374650</xdr:colOff>
          <xdr:row>11</xdr:row>
          <xdr:rowOff>1009650</xdr:rowOff>
        </xdr:to>
        <xdr:sp macro="" textlink="">
          <xdr:nvSpPr>
            <xdr:cNvPr id="1043" name="Option Button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11</xdr:row>
          <xdr:rowOff>1028700</xdr:rowOff>
        </xdr:from>
        <xdr:to>
          <xdr:col>3</xdr:col>
          <xdr:colOff>374650</xdr:colOff>
          <xdr:row>11</xdr:row>
          <xdr:rowOff>1244600</xdr:rowOff>
        </xdr:to>
        <xdr:sp macro="" textlink="">
          <xdr:nvSpPr>
            <xdr:cNvPr id="1044" name="Option Button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11</xdr:row>
          <xdr:rowOff>1257300</xdr:rowOff>
        </xdr:from>
        <xdr:to>
          <xdr:col>3</xdr:col>
          <xdr:colOff>374650</xdr:colOff>
          <xdr:row>11</xdr:row>
          <xdr:rowOff>1466850</xdr:rowOff>
        </xdr:to>
        <xdr:sp macro="" textlink="">
          <xdr:nvSpPr>
            <xdr:cNvPr id="1045" name="Option Button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11</xdr:row>
          <xdr:rowOff>1485900</xdr:rowOff>
        </xdr:from>
        <xdr:to>
          <xdr:col>3</xdr:col>
          <xdr:colOff>374650</xdr:colOff>
          <xdr:row>11</xdr:row>
          <xdr:rowOff>1695450</xdr:rowOff>
        </xdr:to>
        <xdr:sp macro="" textlink="">
          <xdr:nvSpPr>
            <xdr:cNvPr id="1046" name="Option Button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0</xdr:colOff>
          <xdr:row>9</xdr:row>
          <xdr:rowOff>387350</xdr:rowOff>
        </xdr:from>
        <xdr:to>
          <xdr:col>3</xdr:col>
          <xdr:colOff>704850</xdr:colOff>
          <xdr:row>10</xdr:row>
          <xdr:rowOff>1225550</xdr:rowOff>
        </xdr:to>
        <xdr:sp macro="" textlink="">
          <xdr:nvSpPr>
            <xdr:cNvPr id="1047" name="Group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10</xdr:row>
          <xdr:rowOff>266700</xdr:rowOff>
        </xdr:from>
        <xdr:to>
          <xdr:col>3</xdr:col>
          <xdr:colOff>469900</xdr:colOff>
          <xdr:row>10</xdr:row>
          <xdr:rowOff>508000</xdr:rowOff>
        </xdr:to>
        <xdr:sp macro="" textlink="">
          <xdr:nvSpPr>
            <xdr:cNvPr id="1048" name="Option Button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10</xdr:row>
          <xdr:rowOff>495300</xdr:rowOff>
        </xdr:from>
        <xdr:to>
          <xdr:col>3</xdr:col>
          <xdr:colOff>469900</xdr:colOff>
          <xdr:row>10</xdr:row>
          <xdr:rowOff>736600</xdr:rowOff>
        </xdr:to>
        <xdr:sp macro="" textlink="">
          <xdr:nvSpPr>
            <xdr:cNvPr id="1049" name="Option Button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10</xdr:row>
          <xdr:rowOff>736600</xdr:rowOff>
        </xdr:from>
        <xdr:to>
          <xdr:col>3</xdr:col>
          <xdr:colOff>469900</xdr:colOff>
          <xdr:row>10</xdr:row>
          <xdr:rowOff>971550</xdr:rowOff>
        </xdr:to>
        <xdr:sp macro="" textlink="">
          <xdr:nvSpPr>
            <xdr:cNvPr id="1050" name="Option Button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10</xdr:row>
          <xdr:rowOff>952500</xdr:rowOff>
        </xdr:from>
        <xdr:to>
          <xdr:col>3</xdr:col>
          <xdr:colOff>469900</xdr:colOff>
          <xdr:row>10</xdr:row>
          <xdr:rowOff>1200150</xdr:rowOff>
        </xdr:to>
        <xdr:sp macro="" textlink="">
          <xdr:nvSpPr>
            <xdr:cNvPr id="1051" name="Option Button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hyperlink" Target="https://screeningforlife.ca/lung/"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64B488-25AF-4097-A65C-A820E699D177}">
  <sheetPr codeName="Sheet1">
    <pageSetUpPr fitToPage="1"/>
  </sheetPr>
  <dimension ref="A1:S28"/>
  <sheetViews>
    <sheetView showGridLines="0" tabSelected="1" zoomScale="70" zoomScaleNormal="70" workbookViewId="0">
      <pane ySplit="3" topLeftCell="A4" activePane="bottomLeft" state="frozen"/>
      <selection pane="bottomLeft" activeCell="K11" sqref="K11"/>
    </sheetView>
  </sheetViews>
  <sheetFormatPr defaultColWidth="9" defaultRowHeight="17.5" x14ac:dyDescent="0.3"/>
  <cols>
    <col min="1" max="1" width="7" style="26" customWidth="1"/>
    <col min="2" max="2" width="6.08203125" style="26" customWidth="1"/>
    <col min="3" max="3" width="61" style="45" customWidth="1"/>
    <col min="4" max="4" width="9.5" style="26" customWidth="1"/>
    <col min="5" max="5" width="17.08203125" style="1" hidden="1" customWidth="1"/>
    <col min="6" max="6" width="14.33203125" style="1" hidden="1" customWidth="1"/>
    <col min="7" max="7" width="22.33203125" style="1" hidden="1" customWidth="1"/>
    <col min="8" max="8" width="9.33203125" style="1" hidden="1" customWidth="1"/>
    <col min="9" max="9" width="6.4140625" style="1" hidden="1" customWidth="1"/>
    <col min="10" max="10" width="15.33203125" style="2" customWidth="1"/>
    <col min="11" max="16" width="9" style="26"/>
    <col min="17" max="17" width="16.75" style="26" customWidth="1"/>
    <col min="18" max="18" width="14.83203125" style="26" customWidth="1"/>
    <col min="19" max="19" width="1.83203125" style="26" customWidth="1"/>
    <col min="20" max="16384" width="9" style="26"/>
  </cols>
  <sheetData>
    <row r="1" spans="1:19" s="24" customFormat="1" ht="60.75" customHeight="1" thickBot="1" x14ac:dyDescent="0.35">
      <c r="A1"/>
      <c r="C1" s="80" t="s">
        <v>36</v>
      </c>
      <c r="D1" s="80"/>
      <c r="E1" s="55"/>
      <c r="F1" s="55"/>
      <c r="G1" s="55"/>
      <c r="H1" s="55"/>
      <c r="I1" s="55"/>
      <c r="J1" s="55"/>
      <c r="L1" s="64" t="s">
        <v>21</v>
      </c>
      <c r="M1" s="65"/>
      <c r="N1" s="65"/>
      <c r="O1" s="65"/>
      <c r="P1" s="65"/>
      <c r="Q1" s="65"/>
      <c r="R1" s="66" t="e">
        <f>D19</f>
        <v>#VALUE!</v>
      </c>
    </row>
    <row r="2" spans="1:19" ht="36" customHeight="1" thickBot="1" x14ac:dyDescent="0.35">
      <c r="B2" s="78" t="s">
        <v>37</v>
      </c>
      <c r="C2" s="79"/>
      <c r="D2" s="79"/>
      <c r="E2" s="79"/>
      <c r="F2" s="79"/>
      <c r="G2" s="79"/>
      <c r="H2" s="79"/>
      <c r="I2" s="79"/>
      <c r="J2" s="79"/>
      <c r="L2" s="98" t="s">
        <v>33</v>
      </c>
      <c r="M2" s="99"/>
      <c r="N2" s="99"/>
      <c r="O2" s="99"/>
      <c r="P2" s="99"/>
      <c r="Q2" s="99"/>
      <c r="R2" s="29"/>
    </row>
    <row r="3" spans="1:19" s="32" customFormat="1" ht="37" customHeight="1" thickBot="1" x14ac:dyDescent="0.35">
      <c r="B3" s="30"/>
      <c r="C3" s="31" t="s">
        <v>9</v>
      </c>
      <c r="D3" s="63" t="s">
        <v>1</v>
      </c>
      <c r="E3" s="19" t="s">
        <v>2</v>
      </c>
      <c r="F3" s="20" t="s">
        <v>3</v>
      </c>
      <c r="G3" s="21" t="s">
        <v>4</v>
      </c>
      <c r="H3" s="22" t="s">
        <v>5</v>
      </c>
      <c r="I3" s="56" t="s">
        <v>29</v>
      </c>
      <c r="J3" s="23" t="s">
        <v>18</v>
      </c>
      <c r="L3" s="27" t="s">
        <v>22</v>
      </c>
      <c r="M3" s="28"/>
      <c r="N3" s="28"/>
      <c r="O3" s="28"/>
      <c r="P3" s="28"/>
      <c r="Q3" s="28"/>
      <c r="R3" s="29"/>
    </row>
    <row r="4" spans="1:19" ht="28.5" customHeight="1" thickBot="1" x14ac:dyDescent="0.35">
      <c r="B4" s="33">
        <v>1</v>
      </c>
      <c r="C4" s="34" t="s">
        <v>0</v>
      </c>
      <c r="D4" s="58"/>
      <c r="E4" s="15">
        <v>62</v>
      </c>
      <c r="F4" s="16">
        <v>7.7886800000000006E-2</v>
      </c>
      <c r="G4" s="16">
        <f>(D4-E4)*F4</f>
        <v>-4.8289816000000005</v>
      </c>
      <c r="H4" s="17">
        <f>EXP(F4)</f>
        <v>1.0810002825117428</v>
      </c>
      <c r="I4" s="3"/>
      <c r="J4" s="18" t="s">
        <v>10</v>
      </c>
      <c r="K4" s="35"/>
      <c r="L4" s="89" t="s">
        <v>34</v>
      </c>
      <c r="M4" s="90"/>
      <c r="N4" s="81"/>
      <c r="O4" s="82"/>
      <c r="P4" s="83"/>
      <c r="Q4" s="44" t="s">
        <v>35</v>
      </c>
      <c r="R4" s="71"/>
    </row>
    <row r="5" spans="1:19" ht="64.5" customHeight="1" thickBot="1" x14ac:dyDescent="0.35">
      <c r="B5" s="36">
        <f>SUM(B4+1)</f>
        <v>2</v>
      </c>
      <c r="C5" s="37" t="s">
        <v>30</v>
      </c>
      <c r="D5" s="59"/>
      <c r="E5" s="8"/>
      <c r="F5" s="3">
        <v>0.2597431</v>
      </c>
      <c r="G5" s="3" t="e">
        <f>CHOOSE(I5,1,0)*F5</f>
        <v>#VALUE!</v>
      </c>
      <c r="H5" s="4">
        <f t="shared" ref="H5:H7" si="0">EXP(F5)</f>
        <v>1.2965969481199857</v>
      </c>
      <c r="I5" s="53">
        <v>0</v>
      </c>
      <c r="J5" s="12"/>
      <c r="L5" s="91" t="s">
        <v>38</v>
      </c>
      <c r="M5" s="92"/>
      <c r="N5" s="84"/>
      <c r="O5" s="85"/>
      <c r="P5" s="86"/>
      <c r="Q5" s="87" t="s">
        <v>41</v>
      </c>
      <c r="R5" s="88"/>
    </row>
    <row r="6" spans="1:19" ht="48" customHeight="1" thickBot="1" x14ac:dyDescent="0.35">
      <c r="B6" s="36">
        <f t="shared" ref="B6:B15" si="1">SUM(B5+1)</f>
        <v>3</v>
      </c>
      <c r="C6" s="38" t="s">
        <v>23</v>
      </c>
      <c r="D6" s="60"/>
      <c r="E6" s="8">
        <v>10</v>
      </c>
      <c r="F6" s="3">
        <v>-3.0857200000000001E-2</v>
      </c>
      <c r="G6" s="3">
        <f>(D6-E6)*F6</f>
        <v>0.30857200000000001</v>
      </c>
      <c r="H6" s="4">
        <f t="shared" si="0"/>
        <v>0.9696140240730271</v>
      </c>
      <c r="I6" s="3"/>
      <c r="J6" s="13" t="s">
        <v>10</v>
      </c>
      <c r="L6" s="100" t="s">
        <v>39</v>
      </c>
      <c r="M6" s="100"/>
      <c r="N6" s="84"/>
      <c r="O6" s="85"/>
      <c r="P6" s="86"/>
      <c r="Q6" s="96"/>
      <c r="R6" s="97"/>
    </row>
    <row r="7" spans="1:19" ht="30" customHeight="1" thickBot="1" x14ac:dyDescent="0.35">
      <c r="B7" s="36">
        <f t="shared" si="1"/>
        <v>4</v>
      </c>
      <c r="C7" s="38" t="s">
        <v>11</v>
      </c>
      <c r="D7" s="60"/>
      <c r="E7" s="8">
        <v>27</v>
      </c>
      <c r="F7" s="3">
        <v>3.1732099999999999E-2</v>
      </c>
      <c r="G7" s="3">
        <f>(D7-E7)*F7</f>
        <v>-0.85676669999999999</v>
      </c>
      <c r="H7" s="4">
        <f t="shared" si="0"/>
        <v>1.0322409309142411</v>
      </c>
      <c r="I7" s="3"/>
      <c r="J7" s="13" t="s">
        <v>10</v>
      </c>
      <c r="L7" s="91" t="s">
        <v>40</v>
      </c>
      <c r="M7" s="92"/>
      <c r="N7" s="101"/>
      <c r="O7" s="102"/>
      <c r="P7" s="102"/>
      <c r="Q7" s="67" t="s">
        <v>42</v>
      </c>
      <c r="R7" s="72"/>
    </row>
    <row r="8" spans="1:19" ht="48" customHeight="1" thickBot="1" x14ac:dyDescent="0.35">
      <c r="B8" s="36">
        <f t="shared" si="1"/>
        <v>5</v>
      </c>
      <c r="C8" s="38" t="s">
        <v>12</v>
      </c>
      <c r="D8" s="60"/>
      <c r="E8" s="8" t="e">
        <f>(((D8/10)^-1)-0.4021541613)</f>
        <v>#DIV/0!</v>
      </c>
      <c r="F8" s="3">
        <v>-1.8226059999999999</v>
      </c>
      <c r="G8" s="3" t="e">
        <f>E8*F8</f>
        <v>#DIV/0!</v>
      </c>
      <c r="H8" s="4" t="s">
        <v>6</v>
      </c>
      <c r="I8" s="3"/>
      <c r="J8" s="13" t="s">
        <v>19</v>
      </c>
      <c r="K8" s="104" t="s">
        <v>13</v>
      </c>
      <c r="L8" s="105"/>
      <c r="M8" s="105"/>
      <c r="N8" s="105"/>
      <c r="O8" s="105"/>
      <c r="Q8" s="68" t="s">
        <v>43</v>
      </c>
      <c r="R8" s="73"/>
    </row>
    <row r="9" spans="1:19" ht="28.5" customHeight="1" thickBot="1" x14ac:dyDescent="0.35">
      <c r="B9" s="36">
        <f t="shared" si="1"/>
        <v>6</v>
      </c>
      <c r="C9" s="38" t="s">
        <v>24</v>
      </c>
      <c r="D9" s="60"/>
      <c r="E9" s="8">
        <v>27</v>
      </c>
      <c r="F9" s="3"/>
      <c r="G9" s="3"/>
      <c r="H9" s="4"/>
      <c r="I9" s="3"/>
      <c r="J9" s="13" t="s">
        <v>20</v>
      </c>
      <c r="K9" s="39" t="s">
        <v>14</v>
      </c>
      <c r="L9" s="54"/>
      <c r="M9" s="25" t="s">
        <v>15</v>
      </c>
      <c r="N9" s="40">
        <f>L9/2.2</f>
        <v>0</v>
      </c>
      <c r="O9" s="41" t="s">
        <v>20</v>
      </c>
    </row>
    <row r="10" spans="1:19" ht="32.25" customHeight="1" thickBot="1" x14ac:dyDescent="0.35">
      <c r="B10" s="36">
        <f t="shared" si="1"/>
        <v>7</v>
      </c>
      <c r="C10" s="38" t="s">
        <v>25</v>
      </c>
      <c r="D10" s="60"/>
      <c r="E10" s="9" t="e">
        <f>ROUND(D9/((D10/100)*(D10/100)),1)</f>
        <v>#DIV/0!</v>
      </c>
      <c r="F10" s="3">
        <v>-2.74194E-2</v>
      </c>
      <c r="G10" s="3" t="e">
        <f>(E10-E9)*F10</f>
        <v>#DIV/0!</v>
      </c>
      <c r="H10" s="4">
        <f t="shared" ref="H10" si="2">EXP(F10)</f>
        <v>0.97295309941302477</v>
      </c>
      <c r="I10" s="3"/>
      <c r="J10" s="13" t="s">
        <v>17</v>
      </c>
      <c r="K10" s="39" t="s">
        <v>16</v>
      </c>
      <c r="L10" s="54"/>
      <c r="M10" s="25" t="s">
        <v>15</v>
      </c>
      <c r="N10" s="25">
        <f>L10*2.54</f>
        <v>0</v>
      </c>
      <c r="O10" s="41" t="s">
        <v>17</v>
      </c>
    </row>
    <row r="11" spans="1:19" ht="97.5" customHeight="1" x14ac:dyDescent="0.3">
      <c r="B11" s="36">
        <f t="shared" si="1"/>
        <v>8</v>
      </c>
      <c r="C11" s="57" t="s">
        <v>32</v>
      </c>
      <c r="D11" s="60"/>
      <c r="E11" s="8"/>
      <c r="F11" s="3"/>
      <c r="G11" s="3" t="e">
        <f>CHOOSE(I11,0,0.427964,1.055978,0)</f>
        <v>#VALUE!</v>
      </c>
      <c r="H11" s="4" t="e">
        <f>EXP(CHOOSE(I11,0,0.427964,1.055978,0))</f>
        <v>#VALUE!</v>
      </c>
      <c r="I11" s="53">
        <v>0</v>
      </c>
      <c r="J11" s="13"/>
      <c r="L11" s="103"/>
      <c r="M11" s="103"/>
      <c r="N11" s="74"/>
      <c r="O11" s="74"/>
      <c r="P11" s="74"/>
      <c r="Q11" s="74"/>
      <c r="R11" s="74"/>
      <c r="S11" s="74"/>
    </row>
    <row r="12" spans="1:19" ht="141.75" customHeight="1" thickBot="1" x14ac:dyDescent="0.35">
      <c r="B12" s="36">
        <f t="shared" si="1"/>
        <v>9</v>
      </c>
      <c r="C12" s="57" t="s">
        <v>31</v>
      </c>
      <c r="D12" s="61"/>
      <c r="E12" s="8">
        <v>4</v>
      </c>
      <c r="F12" s="3">
        <v>-8.1274399999999997E-2</v>
      </c>
      <c r="G12" s="3">
        <f>(I12-E12)*F12</f>
        <v>0.32509759999999999</v>
      </c>
      <c r="H12" s="4">
        <f t="shared" ref="H12:H14" si="3">EXP(F12)</f>
        <v>0.92194067621095332</v>
      </c>
      <c r="I12" s="53">
        <v>0</v>
      </c>
      <c r="J12" s="13"/>
      <c r="L12" s="69"/>
      <c r="M12" s="95" t="s">
        <v>46</v>
      </c>
      <c r="N12" s="95"/>
      <c r="O12" s="95"/>
      <c r="P12" s="95"/>
      <c r="Q12" s="95"/>
      <c r="R12" s="95"/>
      <c r="S12" s="70"/>
    </row>
    <row r="13" spans="1:19" ht="79.5" customHeight="1" thickBot="1" x14ac:dyDescent="0.35">
      <c r="B13" s="36">
        <f t="shared" si="1"/>
        <v>10</v>
      </c>
      <c r="C13" s="37" t="s">
        <v>26</v>
      </c>
      <c r="D13" s="59"/>
      <c r="F13" s="3">
        <v>0.45899709999999999</v>
      </c>
      <c r="G13" s="3" t="e">
        <f>CHOOSE(I13,1,0)*F13</f>
        <v>#VALUE!</v>
      </c>
      <c r="H13" s="4">
        <f t="shared" si="3"/>
        <v>1.5824861135661497</v>
      </c>
      <c r="I13" s="53">
        <v>0</v>
      </c>
      <c r="J13" s="13"/>
      <c r="M13" s="93" t="s">
        <v>48</v>
      </c>
      <c r="N13" s="94"/>
      <c r="O13" s="85"/>
      <c r="P13" s="85"/>
      <c r="Q13" s="85"/>
      <c r="R13" s="86"/>
    </row>
    <row r="14" spans="1:19" ht="79" customHeight="1" x14ac:dyDescent="0.3">
      <c r="B14" s="36">
        <f t="shared" si="1"/>
        <v>11</v>
      </c>
      <c r="C14" s="37" t="s">
        <v>27</v>
      </c>
      <c r="D14" s="59"/>
      <c r="E14" s="8"/>
      <c r="F14" s="3">
        <v>0.58718499999999996</v>
      </c>
      <c r="G14" s="3" t="e">
        <f>CHOOSE(I14,1,0)*F14</f>
        <v>#VALUE!</v>
      </c>
      <c r="H14" s="4">
        <f t="shared" si="3"/>
        <v>1.7989173289114435</v>
      </c>
      <c r="I14" s="53">
        <v>0</v>
      </c>
      <c r="J14" s="13"/>
      <c r="L14" s="76" t="s">
        <v>47</v>
      </c>
      <c r="M14" s="76"/>
      <c r="N14" s="76"/>
      <c r="O14" s="76"/>
      <c r="P14" s="76"/>
      <c r="Q14" s="76"/>
      <c r="R14" s="76"/>
      <c r="S14" s="76"/>
    </row>
    <row r="15" spans="1:19" ht="100.5" customHeight="1" thickBot="1" x14ac:dyDescent="0.35">
      <c r="B15" s="42">
        <f t="shared" si="1"/>
        <v>12</v>
      </c>
      <c r="C15" s="43" t="s">
        <v>28</v>
      </c>
      <c r="D15" s="62"/>
      <c r="E15" s="8"/>
      <c r="F15" s="3">
        <v>0.35530630000000002</v>
      </c>
      <c r="G15" s="3" t="e">
        <f>CHOOSE(I15,1,0)*F15</f>
        <v>#VALUE!</v>
      </c>
      <c r="H15" s="4">
        <f t="shared" ref="H15" si="4">EXP(F15)</f>
        <v>1.4266175603246312</v>
      </c>
      <c r="I15" s="53">
        <v>0</v>
      </c>
      <c r="J15" s="14"/>
      <c r="L15" s="77" t="s">
        <v>44</v>
      </c>
      <c r="M15" s="77"/>
      <c r="N15" s="77"/>
      <c r="O15" s="77"/>
      <c r="P15" s="77"/>
      <c r="Q15" s="77"/>
      <c r="R15" s="77"/>
      <c r="S15" s="77"/>
    </row>
    <row r="16" spans="1:19" ht="107.5" customHeight="1" x14ac:dyDescent="0.3">
      <c r="B16" s="75" t="s">
        <v>45</v>
      </c>
      <c r="C16" s="75"/>
      <c r="D16" s="75"/>
      <c r="E16" s="69"/>
      <c r="F16" s="69"/>
      <c r="G16" s="69">
        <v>-4.5325059999999997</v>
      </c>
      <c r="H16" s="69"/>
      <c r="I16" s="69"/>
      <c r="J16" s="69"/>
    </row>
    <row r="17" spans="2:10" x14ac:dyDescent="0.3">
      <c r="B17" s="44"/>
      <c r="G17" s="5" t="e">
        <f>SUM(G4:G16)</f>
        <v>#VALUE!</v>
      </c>
      <c r="H17" s="5" t="e">
        <f>EXP(G17)</f>
        <v>#VALUE!</v>
      </c>
    </row>
    <row r="18" spans="2:10" x14ac:dyDescent="0.3">
      <c r="C18" s="46" t="s">
        <v>7</v>
      </c>
      <c r="D18" s="47" t="e">
        <f>H17/(1+H17)</f>
        <v>#VALUE!</v>
      </c>
      <c r="G18" s="6"/>
    </row>
    <row r="19" spans="2:10" x14ac:dyDescent="0.3">
      <c r="C19" s="46" t="s">
        <v>8</v>
      </c>
      <c r="D19" s="48" t="e">
        <f>D18</f>
        <v>#VALUE!</v>
      </c>
      <c r="G19" s="7"/>
    </row>
    <row r="21" spans="2:10" x14ac:dyDescent="0.3">
      <c r="B21" s="49"/>
    </row>
    <row r="22" spans="2:10" x14ac:dyDescent="0.3">
      <c r="B22" s="50"/>
    </row>
    <row r="23" spans="2:10" s="45" customFormat="1" x14ac:dyDescent="0.3">
      <c r="B23" s="51"/>
      <c r="E23" s="10"/>
      <c r="F23" s="10"/>
      <c r="G23" s="10"/>
      <c r="H23" s="10"/>
      <c r="I23" s="10"/>
      <c r="J23" s="11"/>
    </row>
    <row r="24" spans="2:10" x14ac:dyDescent="0.3">
      <c r="B24" s="51"/>
    </row>
    <row r="25" spans="2:10" x14ac:dyDescent="0.3">
      <c r="B25" s="51"/>
    </row>
    <row r="26" spans="2:10" x14ac:dyDescent="0.35">
      <c r="B26" s="52"/>
    </row>
    <row r="27" spans="2:10" x14ac:dyDescent="0.35">
      <c r="B27" s="52"/>
    </row>
    <row r="28" spans="2:10" x14ac:dyDescent="0.35">
      <c r="B28" s="52"/>
    </row>
  </sheetData>
  <sheetProtection algorithmName="SHA-512" hashValue="nIpTWb/JqZ70yFGzw5VoL09ySakR2SxgFFLl+VInMZZC9yFVuabgxabbvgY0iqz8u/5CacB+shPQ7S8U7iJKmw==" saltValue="ER+vDu0S3upAQlxe/3OnzQ==" spinCount="100000" sheet="1" objects="1" scenarios="1"/>
  <protectedRanges>
    <protectedRange sqref="D4:I15" name="Range1"/>
  </protectedRanges>
  <mergeCells count="21">
    <mergeCell ref="L6:M6"/>
    <mergeCell ref="N6:P6"/>
    <mergeCell ref="N7:P7"/>
    <mergeCell ref="L11:M11"/>
    <mergeCell ref="K8:O8"/>
    <mergeCell ref="B16:D16"/>
    <mergeCell ref="L14:S14"/>
    <mergeCell ref="L15:S15"/>
    <mergeCell ref="B2:J2"/>
    <mergeCell ref="C1:D1"/>
    <mergeCell ref="N4:P4"/>
    <mergeCell ref="N5:P5"/>
    <mergeCell ref="Q5:R5"/>
    <mergeCell ref="L4:M4"/>
    <mergeCell ref="L5:M5"/>
    <mergeCell ref="M13:N13"/>
    <mergeCell ref="O13:R13"/>
    <mergeCell ref="M12:R12"/>
    <mergeCell ref="Q6:R6"/>
    <mergeCell ref="L2:Q2"/>
    <mergeCell ref="L7:M7"/>
  </mergeCells>
  <conditionalFormatting sqref="K4">
    <cfRule type="expression" dxfId="6" priority="2" stopIfTrue="1">
      <formula>$D$4=""</formula>
    </cfRule>
    <cfRule type="expression" dxfId="5" priority="10">
      <formula xml:space="preserve"> $D$4 &lt; 50</formula>
    </cfRule>
    <cfRule type="expression" dxfId="4" priority="11">
      <formula>$D$4&gt;74</formula>
    </cfRule>
  </conditionalFormatting>
  <conditionalFormatting sqref="K8">
    <cfRule type="expression" dxfId="3" priority="1" stopIfTrue="1">
      <formula>$D$8 =""</formula>
    </cfRule>
    <cfRule type="expression" dxfId="2" priority="9">
      <formula>$D$8&lt;5</formula>
    </cfRule>
  </conditionalFormatting>
  <conditionalFormatting sqref="L2">
    <cfRule type="expression" dxfId="1" priority="8">
      <formula>$R$1 &gt;= 0.015</formula>
    </cfRule>
  </conditionalFormatting>
  <conditionalFormatting sqref="L3">
    <cfRule type="expression" dxfId="0" priority="7">
      <formula>$R$1 &lt;0.015</formula>
    </cfRule>
  </conditionalFormatting>
  <dataValidations count="7">
    <dataValidation type="whole" allowBlank="1" showInputMessage="1" showErrorMessage="1" errorTitle="Wrong age entered." error="You provided the number that does not meet the age requirement (15 to 115)." promptTitle="ALCSP Eligibility" prompt="50 to 74 years of age" sqref="D4" xr:uid="{C5B85878-8CE4-4A2D-9852-0F2FB2DEA458}">
      <formula1>15</formula1>
      <formula2>115</formula2>
    </dataValidation>
    <dataValidation type="whole" allowBlank="1" showInputMessage="1" showErrorMessage="1" errorTitle="Wrong number entered." error="Please enter 1, 2 or 3." sqref="D11" xr:uid="{1170B9F6-F4F7-4E2C-9969-64E53F2E1BE3}">
      <formula1>1</formula1>
      <formula2>3</formula2>
    </dataValidation>
    <dataValidation type="whole" allowBlank="1" showInputMessage="1" showErrorMessage="1" errorTitle="Wrong number of years entered." error="Please, enter the number between 0 and your age." sqref="D6" xr:uid="{BD50134E-05B5-44D5-91AA-6557D31074A1}">
      <formula1>0</formula1>
      <formula2>D4</formula2>
    </dataValidation>
    <dataValidation type="whole" allowBlank="1" showInputMessage="1" showErrorMessage="1" errorTitle="Wrong duration entered " error="Please enter the number of total years you smoked (between 0 and your age)" sqref="D7" xr:uid="{1E2BBB45-C84E-4B42-8A0F-5124FF968131}">
      <formula1>0</formula1>
      <formula2>D4</formula2>
    </dataValidation>
    <dataValidation type="whole" allowBlank="1" showInputMessage="1" showErrorMessage="1" errorTitle="Wrong number entered." error="Please enter the number between 1 and 1000." sqref="D8" xr:uid="{662EDE1C-7589-406B-B0C0-9FF7446AC6EB}">
      <formula1>0</formula1>
      <formula2>1000</formula2>
    </dataValidation>
    <dataValidation type="decimal" allowBlank="1" showInputMessage="1" showErrorMessage="1" errorTitle="Wrong number entered." error="Please enter the number between 1 and 700." sqref="D9" xr:uid="{43950FE3-AA43-4F2E-91DC-6DEC0A0178AF}">
      <formula1>1</formula1>
      <formula2>700</formula2>
    </dataValidation>
    <dataValidation type="decimal" allowBlank="1" showInputMessage="1" showErrorMessage="1" errorTitle="Wrong number entered." error="Please enter the number between 1 and 250." sqref="D10" xr:uid="{5B35F346-E20C-4C91-B228-834C99B884E6}">
      <formula1>1</formula1>
      <formula2>250</formula2>
    </dataValidation>
  </dataValidations>
  <hyperlinks>
    <hyperlink ref="B2:J2" r:id="rId1" display=" For use exclusively in conjuction with the Alberta Lung Cancer Screening Program" xr:uid="{6ACB1B62-0526-4311-87D7-212F7D8F54FB}"/>
  </hyperlinks>
  <pageMargins left="0.7" right="0.7" top="0.75" bottom="0.75" header="0.3" footer="0.3"/>
  <pageSetup scale="44" orientation="portrait" r:id="rId2"/>
  <ignoredErrors>
    <ignoredError sqref="D18:D19" evalError="1"/>
    <ignoredError sqref="G5" formula="1"/>
  </ignoredErrors>
  <drawing r:id="rId3"/>
  <legacyDrawing r:id="rId4"/>
  <mc:AlternateContent xmlns:mc="http://schemas.openxmlformats.org/markup-compatibility/2006">
    <mc:Choice Requires="x14">
      <controls>
        <mc:AlternateContent xmlns:mc="http://schemas.openxmlformats.org/markup-compatibility/2006">
          <mc:Choice Requires="x14">
            <control shapeId="1025" r:id="rId5" name="Group Box 1">
              <controlPr defaultSize="0" autoFill="0" autoPict="0">
                <anchor>
                  <from>
                    <xdr:col>3</xdr:col>
                    <xdr:colOff>0</xdr:colOff>
                    <xdr:row>3</xdr:row>
                    <xdr:rowOff>355600</xdr:rowOff>
                  </from>
                  <to>
                    <xdr:col>3</xdr:col>
                    <xdr:colOff>704850</xdr:colOff>
                    <xdr:row>4</xdr:row>
                    <xdr:rowOff>800100</xdr:rowOff>
                  </to>
                </anchor>
              </controlPr>
            </control>
          </mc:Choice>
        </mc:AlternateContent>
        <mc:AlternateContent xmlns:mc="http://schemas.openxmlformats.org/markup-compatibility/2006">
          <mc:Choice Requires="x14">
            <control shapeId="1028" r:id="rId6" name="Option Button 4">
              <controlPr defaultSize="0" autoFill="0" autoLine="0" autoPict="0">
                <anchor moveWithCells="1">
                  <from>
                    <xdr:col>3</xdr:col>
                    <xdr:colOff>209550</xdr:colOff>
                    <xdr:row>4</xdr:row>
                    <xdr:rowOff>247650</xdr:rowOff>
                  </from>
                  <to>
                    <xdr:col>3</xdr:col>
                    <xdr:colOff>641350</xdr:colOff>
                    <xdr:row>4</xdr:row>
                    <xdr:rowOff>482600</xdr:rowOff>
                  </to>
                </anchor>
              </controlPr>
            </control>
          </mc:Choice>
        </mc:AlternateContent>
        <mc:AlternateContent xmlns:mc="http://schemas.openxmlformats.org/markup-compatibility/2006">
          <mc:Choice Requires="x14">
            <control shapeId="1029" r:id="rId7" name="Option Button 5">
              <controlPr defaultSize="0" autoFill="0" autoLine="0" autoPict="0">
                <anchor moveWithCells="1">
                  <from>
                    <xdr:col>3</xdr:col>
                    <xdr:colOff>209550</xdr:colOff>
                    <xdr:row>4</xdr:row>
                    <xdr:rowOff>514350</xdr:rowOff>
                  </from>
                  <to>
                    <xdr:col>3</xdr:col>
                    <xdr:colOff>641350</xdr:colOff>
                    <xdr:row>4</xdr:row>
                    <xdr:rowOff>704850</xdr:rowOff>
                  </to>
                </anchor>
              </controlPr>
            </control>
          </mc:Choice>
        </mc:AlternateContent>
        <mc:AlternateContent xmlns:mc="http://schemas.openxmlformats.org/markup-compatibility/2006">
          <mc:Choice Requires="x14">
            <control shapeId="1030" r:id="rId8" name="Group Box 6">
              <controlPr defaultSize="0" autoFill="0" autoPict="0">
                <anchor>
                  <from>
                    <xdr:col>3</xdr:col>
                    <xdr:colOff>0</xdr:colOff>
                    <xdr:row>11</xdr:row>
                    <xdr:rowOff>1784350</xdr:rowOff>
                  </from>
                  <to>
                    <xdr:col>3</xdr:col>
                    <xdr:colOff>704850</xdr:colOff>
                    <xdr:row>12</xdr:row>
                    <xdr:rowOff>996950</xdr:rowOff>
                  </to>
                </anchor>
              </controlPr>
            </control>
          </mc:Choice>
        </mc:AlternateContent>
        <mc:AlternateContent xmlns:mc="http://schemas.openxmlformats.org/markup-compatibility/2006">
          <mc:Choice Requires="x14">
            <control shapeId="1031" r:id="rId9" name="Option Button 7">
              <controlPr defaultSize="0" autoFill="0" autoLine="0" autoPict="0">
                <anchor moveWithCells="1">
                  <from>
                    <xdr:col>3</xdr:col>
                    <xdr:colOff>209550</xdr:colOff>
                    <xdr:row>12</xdr:row>
                    <xdr:rowOff>247650</xdr:rowOff>
                  </from>
                  <to>
                    <xdr:col>3</xdr:col>
                    <xdr:colOff>641350</xdr:colOff>
                    <xdr:row>12</xdr:row>
                    <xdr:rowOff>482600</xdr:rowOff>
                  </to>
                </anchor>
              </controlPr>
            </control>
          </mc:Choice>
        </mc:AlternateContent>
        <mc:AlternateContent xmlns:mc="http://schemas.openxmlformats.org/markup-compatibility/2006">
          <mc:Choice Requires="x14">
            <control shapeId="1032" r:id="rId10" name="Option Button 8">
              <controlPr defaultSize="0" autoFill="0" autoLine="0" autoPict="0">
                <anchor moveWithCells="1">
                  <from>
                    <xdr:col>3</xdr:col>
                    <xdr:colOff>209550</xdr:colOff>
                    <xdr:row>12</xdr:row>
                    <xdr:rowOff>508000</xdr:rowOff>
                  </from>
                  <to>
                    <xdr:col>3</xdr:col>
                    <xdr:colOff>641350</xdr:colOff>
                    <xdr:row>12</xdr:row>
                    <xdr:rowOff>723900</xdr:rowOff>
                  </to>
                </anchor>
              </controlPr>
            </control>
          </mc:Choice>
        </mc:AlternateContent>
        <mc:AlternateContent xmlns:mc="http://schemas.openxmlformats.org/markup-compatibility/2006">
          <mc:Choice Requires="x14">
            <control shapeId="1033" r:id="rId11" name="Group Box 9">
              <controlPr defaultSize="0" autoFill="0" autoPict="0">
                <anchor>
                  <from>
                    <xdr:col>3</xdr:col>
                    <xdr:colOff>0</xdr:colOff>
                    <xdr:row>12</xdr:row>
                    <xdr:rowOff>996950</xdr:rowOff>
                  </from>
                  <to>
                    <xdr:col>3</xdr:col>
                    <xdr:colOff>704850</xdr:colOff>
                    <xdr:row>14</xdr:row>
                    <xdr:rowOff>0</xdr:rowOff>
                  </to>
                </anchor>
              </controlPr>
            </control>
          </mc:Choice>
        </mc:AlternateContent>
        <mc:AlternateContent xmlns:mc="http://schemas.openxmlformats.org/markup-compatibility/2006">
          <mc:Choice Requires="x14">
            <control shapeId="1034" r:id="rId12" name="Option Button 10">
              <controlPr defaultSize="0" autoFill="0" autoLine="0" autoPict="0">
                <anchor moveWithCells="1">
                  <from>
                    <xdr:col>3</xdr:col>
                    <xdr:colOff>222250</xdr:colOff>
                    <xdr:row>13</xdr:row>
                    <xdr:rowOff>260350</xdr:rowOff>
                  </from>
                  <to>
                    <xdr:col>3</xdr:col>
                    <xdr:colOff>641350</xdr:colOff>
                    <xdr:row>13</xdr:row>
                    <xdr:rowOff>482600</xdr:rowOff>
                  </to>
                </anchor>
              </controlPr>
            </control>
          </mc:Choice>
        </mc:AlternateContent>
        <mc:AlternateContent xmlns:mc="http://schemas.openxmlformats.org/markup-compatibility/2006">
          <mc:Choice Requires="x14">
            <control shapeId="1036" r:id="rId13" name="Option Button 12">
              <controlPr defaultSize="0" autoFill="0" autoLine="0" autoPict="0">
                <anchor moveWithCells="1">
                  <from>
                    <xdr:col>3</xdr:col>
                    <xdr:colOff>222250</xdr:colOff>
                    <xdr:row>13</xdr:row>
                    <xdr:rowOff>533400</xdr:rowOff>
                  </from>
                  <to>
                    <xdr:col>3</xdr:col>
                    <xdr:colOff>641350</xdr:colOff>
                    <xdr:row>13</xdr:row>
                    <xdr:rowOff>755650</xdr:rowOff>
                  </to>
                </anchor>
              </controlPr>
            </control>
          </mc:Choice>
        </mc:AlternateContent>
        <mc:AlternateContent xmlns:mc="http://schemas.openxmlformats.org/markup-compatibility/2006">
          <mc:Choice Requires="x14">
            <control shapeId="1037" r:id="rId14" name="Group Box 13">
              <controlPr defaultSize="0" autoFill="0" autoPict="0">
                <anchor>
                  <from>
                    <xdr:col>3</xdr:col>
                    <xdr:colOff>0</xdr:colOff>
                    <xdr:row>14</xdr:row>
                    <xdr:rowOff>0</xdr:rowOff>
                  </from>
                  <to>
                    <xdr:col>3</xdr:col>
                    <xdr:colOff>704850</xdr:colOff>
                    <xdr:row>14</xdr:row>
                    <xdr:rowOff>1263650</xdr:rowOff>
                  </to>
                </anchor>
              </controlPr>
            </control>
          </mc:Choice>
        </mc:AlternateContent>
        <mc:AlternateContent xmlns:mc="http://schemas.openxmlformats.org/markup-compatibility/2006">
          <mc:Choice Requires="x14">
            <control shapeId="1038" r:id="rId15" name="Option Button 14">
              <controlPr defaultSize="0" autoFill="0" autoLine="0" autoPict="0">
                <anchor>
                  <from>
                    <xdr:col>3</xdr:col>
                    <xdr:colOff>196850</xdr:colOff>
                    <xdr:row>14</xdr:row>
                    <xdr:rowOff>336550</xdr:rowOff>
                  </from>
                  <to>
                    <xdr:col>3</xdr:col>
                    <xdr:colOff>628650</xdr:colOff>
                    <xdr:row>14</xdr:row>
                    <xdr:rowOff>571500</xdr:rowOff>
                  </to>
                </anchor>
              </controlPr>
            </control>
          </mc:Choice>
        </mc:AlternateContent>
        <mc:AlternateContent xmlns:mc="http://schemas.openxmlformats.org/markup-compatibility/2006">
          <mc:Choice Requires="x14">
            <control shapeId="1039" r:id="rId16" name="Option Button 15">
              <controlPr defaultSize="0" autoFill="0" autoLine="0" autoPict="0">
                <anchor>
                  <from>
                    <xdr:col>3</xdr:col>
                    <xdr:colOff>196850</xdr:colOff>
                    <xdr:row>14</xdr:row>
                    <xdr:rowOff>609600</xdr:rowOff>
                  </from>
                  <to>
                    <xdr:col>3</xdr:col>
                    <xdr:colOff>628650</xdr:colOff>
                    <xdr:row>14</xdr:row>
                    <xdr:rowOff>819150</xdr:rowOff>
                  </to>
                </anchor>
              </controlPr>
            </control>
          </mc:Choice>
        </mc:AlternateContent>
        <mc:AlternateContent xmlns:mc="http://schemas.openxmlformats.org/markup-compatibility/2006">
          <mc:Choice Requires="x14">
            <control shapeId="1040" r:id="rId17" name="Group Box 16">
              <controlPr defaultSize="0" autoFill="0" autoPict="0">
                <anchor>
                  <from>
                    <xdr:col>3</xdr:col>
                    <xdr:colOff>0</xdr:colOff>
                    <xdr:row>10</xdr:row>
                    <xdr:rowOff>1231900</xdr:rowOff>
                  </from>
                  <to>
                    <xdr:col>3</xdr:col>
                    <xdr:colOff>704850</xdr:colOff>
                    <xdr:row>11</xdr:row>
                    <xdr:rowOff>1784350</xdr:rowOff>
                  </to>
                </anchor>
              </controlPr>
            </control>
          </mc:Choice>
        </mc:AlternateContent>
        <mc:AlternateContent xmlns:mc="http://schemas.openxmlformats.org/markup-compatibility/2006">
          <mc:Choice Requires="x14">
            <control shapeId="1041" r:id="rId18" name="Option Button 17">
              <controlPr defaultSize="0" autoFill="0" autoLine="0" autoPict="0">
                <anchor moveWithCells="1">
                  <from>
                    <xdr:col>3</xdr:col>
                    <xdr:colOff>165100</xdr:colOff>
                    <xdr:row>11</xdr:row>
                    <xdr:rowOff>342900</xdr:rowOff>
                  </from>
                  <to>
                    <xdr:col>3</xdr:col>
                    <xdr:colOff>374650</xdr:colOff>
                    <xdr:row>11</xdr:row>
                    <xdr:rowOff>552450</xdr:rowOff>
                  </to>
                </anchor>
              </controlPr>
            </control>
          </mc:Choice>
        </mc:AlternateContent>
        <mc:AlternateContent xmlns:mc="http://schemas.openxmlformats.org/markup-compatibility/2006">
          <mc:Choice Requires="x14">
            <control shapeId="1042" r:id="rId19" name="Option Button 18">
              <controlPr defaultSize="0" autoFill="0" autoLine="0" autoPict="0">
                <anchor moveWithCells="1">
                  <from>
                    <xdr:col>3</xdr:col>
                    <xdr:colOff>165100</xdr:colOff>
                    <xdr:row>11</xdr:row>
                    <xdr:rowOff>571500</xdr:rowOff>
                  </from>
                  <to>
                    <xdr:col>3</xdr:col>
                    <xdr:colOff>374650</xdr:colOff>
                    <xdr:row>11</xdr:row>
                    <xdr:rowOff>800100</xdr:rowOff>
                  </to>
                </anchor>
              </controlPr>
            </control>
          </mc:Choice>
        </mc:AlternateContent>
        <mc:AlternateContent xmlns:mc="http://schemas.openxmlformats.org/markup-compatibility/2006">
          <mc:Choice Requires="x14">
            <control shapeId="1043" r:id="rId20" name="Option Button 19">
              <controlPr defaultSize="0" autoFill="0" autoLine="0" autoPict="0">
                <anchor moveWithCells="1">
                  <from>
                    <xdr:col>3</xdr:col>
                    <xdr:colOff>165100</xdr:colOff>
                    <xdr:row>11</xdr:row>
                    <xdr:rowOff>800100</xdr:rowOff>
                  </from>
                  <to>
                    <xdr:col>3</xdr:col>
                    <xdr:colOff>374650</xdr:colOff>
                    <xdr:row>11</xdr:row>
                    <xdr:rowOff>1009650</xdr:rowOff>
                  </to>
                </anchor>
              </controlPr>
            </control>
          </mc:Choice>
        </mc:AlternateContent>
        <mc:AlternateContent xmlns:mc="http://schemas.openxmlformats.org/markup-compatibility/2006">
          <mc:Choice Requires="x14">
            <control shapeId="1044" r:id="rId21" name="Option Button 20">
              <controlPr defaultSize="0" autoFill="0" autoLine="0" autoPict="0">
                <anchor moveWithCells="1">
                  <from>
                    <xdr:col>3</xdr:col>
                    <xdr:colOff>165100</xdr:colOff>
                    <xdr:row>11</xdr:row>
                    <xdr:rowOff>1028700</xdr:rowOff>
                  </from>
                  <to>
                    <xdr:col>3</xdr:col>
                    <xdr:colOff>374650</xdr:colOff>
                    <xdr:row>11</xdr:row>
                    <xdr:rowOff>1244600</xdr:rowOff>
                  </to>
                </anchor>
              </controlPr>
            </control>
          </mc:Choice>
        </mc:AlternateContent>
        <mc:AlternateContent xmlns:mc="http://schemas.openxmlformats.org/markup-compatibility/2006">
          <mc:Choice Requires="x14">
            <control shapeId="1045" r:id="rId22" name="Option Button 21">
              <controlPr defaultSize="0" autoFill="0" autoLine="0" autoPict="0">
                <anchor moveWithCells="1">
                  <from>
                    <xdr:col>3</xdr:col>
                    <xdr:colOff>165100</xdr:colOff>
                    <xdr:row>11</xdr:row>
                    <xdr:rowOff>1257300</xdr:rowOff>
                  </from>
                  <to>
                    <xdr:col>3</xdr:col>
                    <xdr:colOff>374650</xdr:colOff>
                    <xdr:row>11</xdr:row>
                    <xdr:rowOff>1466850</xdr:rowOff>
                  </to>
                </anchor>
              </controlPr>
            </control>
          </mc:Choice>
        </mc:AlternateContent>
        <mc:AlternateContent xmlns:mc="http://schemas.openxmlformats.org/markup-compatibility/2006">
          <mc:Choice Requires="x14">
            <control shapeId="1046" r:id="rId23" name="Option Button 22">
              <controlPr defaultSize="0" autoFill="0" autoLine="0" autoPict="0">
                <anchor moveWithCells="1">
                  <from>
                    <xdr:col>3</xdr:col>
                    <xdr:colOff>165100</xdr:colOff>
                    <xdr:row>11</xdr:row>
                    <xdr:rowOff>1485900</xdr:rowOff>
                  </from>
                  <to>
                    <xdr:col>3</xdr:col>
                    <xdr:colOff>374650</xdr:colOff>
                    <xdr:row>11</xdr:row>
                    <xdr:rowOff>1695450</xdr:rowOff>
                  </to>
                </anchor>
              </controlPr>
            </control>
          </mc:Choice>
        </mc:AlternateContent>
        <mc:AlternateContent xmlns:mc="http://schemas.openxmlformats.org/markup-compatibility/2006">
          <mc:Choice Requires="x14">
            <control shapeId="1047" r:id="rId24" name="Group Box 23">
              <controlPr defaultSize="0" autoFill="0" autoPict="0">
                <anchor>
                  <from>
                    <xdr:col>3</xdr:col>
                    <xdr:colOff>0</xdr:colOff>
                    <xdr:row>9</xdr:row>
                    <xdr:rowOff>387350</xdr:rowOff>
                  </from>
                  <to>
                    <xdr:col>3</xdr:col>
                    <xdr:colOff>704850</xdr:colOff>
                    <xdr:row>10</xdr:row>
                    <xdr:rowOff>1225550</xdr:rowOff>
                  </to>
                </anchor>
              </controlPr>
            </control>
          </mc:Choice>
        </mc:AlternateContent>
        <mc:AlternateContent xmlns:mc="http://schemas.openxmlformats.org/markup-compatibility/2006">
          <mc:Choice Requires="x14">
            <control shapeId="1048" r:id="rId25" name="Option Button 24">
              <controlPr defaultSize="0" autoFill="0" autoLine="0" autoPict="0">
                <anchor moveWithCells="1">
                  <from>
                    <xdr:col>3</xdr:col>
                    <xdr:colOff>165100</xdr:colOff>
                    <xdr:row>10</xdr:row>
                    <xdr:rowOff>266700</xdr:rowOff>
                  </from>
                  <to>
                    <xdr:col>3</xdr:col>
                    <xdr:colOff>469900</xdr:colOff>
                    <xdr:row>10</xdr:row>
                    <xdr:rowOff>508000</xdr:rowOff>
                  </to>
                </anchor>
              </controlPr>
            </control>
          </mc:Choice>
        </mc:AlternateContent>
        <mc:AlternateContent xmlns:mc="http://schemas.openxmlformats.org/markup-compatibility/2006">
          <mc:Choice Requires="x14">
            <control shapeId="1049" r:id="rId26" name="Option Button 25">
              <controlPr defaultSize="0" autoFill="0" autoLine="0" autoPict="0">
                <anchor moveWithCells="1">
                  <from>
                    <xdr:col>3</xdr:col>
                    <xdr:colOff>165100</xdr:colOff>
                    <xdr:row>10</xdr:row>
                    <xdr:rowOff>495300</xdr:rowOff>
                  </from>
                  <to>
                    <xdr:col>3</xdr:col>
                    <xdr:colOff>469900</xdr:colOff>
                    <xdr:row>10</xdr:row>
                    <xdr:rowOff>736600</xdr:rowOff>
                  </to>
                </anchor>
              </controlPr>
            </control>
          </mc:Choice>
        </mc:AlternateContent>
        <mc:AlternateContent xmlns:mc="http://schemas.openxmlformats.org/markup-compatibility/2006">
          <mc:Choice Requires="x14">
            <control shapeId="1050" r:id="rId27" name="Option Button 26">
              <controlPr defaultSize="0" autoFill="0" autoLine="0" autoPict="0">
                <anchor moveWithCells="1">
                  <from>
                    <xdr:col>3</xdr:col>
                    <xdr:colOff>165100</xdr:colOff>
                    <xdr:row>10</xdr:row>
                    <xdr:rowOff>736600</xdr:rowOff>
                  </from>
                  <to>
                    <xdr:col>3</xdr:col>
                    <xdr:colOff>469900</xdr:colOff>
                    <xdr:row>10</xdr:row>
                    <xdr:rowOff>971550</xdr:rowOff>
                  </to>
                </anchor>
              </controlPr>
            </control>
          </mc:Choice>
        </mc:AlternateContent>
        <mc:AlternateContent xmlns:mc="http://schemas.openxmlformats.org/markup-compatibility/2006">
          <mc:Choice Requires="x14">
            <control shapeId="1051" r:id="rId28" name="Option Button 27">
              <controlPr defaultSize="0" autoFill="0" autoLine="0" autoPict="0">
                <anchor moveWithCells="1">
                  <from>
                    <xdr:col>3</xdr:col>
                    <xdr:colOff>165100</xdr:colOff>
                    <xdr:row>10</xdr:row>
                    <xdr:rowOff>952500</xdr:rowOff>
                  </from>
                  <to>
                    <xdr:col>3</xdr:col>
                    <xdr:colOff>469900</xdr:colOff>
                    <xdr:row>10</xdr:row>
                    <xdr:rowOff>1200150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vt:i4>
      </vt:variant>
    </vt:vector>
  </HeadingPairs>
  <TitlesOfParts>
    <vt:vector size="1" baseType="lpstr">
      <vt:lpstr>PLCOm2012race3L calculator</vt:lpstr>
    </vt:vector>
  </TitlesOfParts>
  <Company>Alberta Health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Marina Ponto</dc:creator>
  <cp:lastModifiedBy>Alain Tremblay</cp:lastModifiedBy>
  <cp:lastPrinted>2023-03-16T21:06:03Z</cp:lastPrinted>
  <dcterms:created xsi:type="dcterms:W3CDTF">2023-02-16T21:09:00Z</dcterms:created>
  <dcterms:modified xsi:type="dcterms:W3CDTF">2023-03-16T21:12:48Z</dcterms:modified>
</cp:coreProperties>
</file>